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0" windowWidth="11280" windowHeight="10665" activeTab="3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Flows'!$A$1:$Q$65</definedName>
    <definedName name="_xlnm.Print_Area" localSheetId="0">'Comprehensive Income'!$A$1:$R$51</definedName>
    <definedName name="_xlnm.Print_Area" localSheetId="3">'Equity'!$A$1:$AD$46</definedName>
    <definedName name="_xlnm.Print_Area" localSheetId="1">'Financial Position'!$A$1:$K$61</definedName>
  </definedNames>
  <calcPr fullCalcOnLoad="1"/>
</workbook>
</file>

<file path=xl/sharedStrings.xml><?xml version="1.0" encoding="utf-8"?>
<sst xmlns="http://schemas.openxmlformats.org/spreadsheetml/2006/main" count="198" uniqueCount="152">
  <si>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</si>
  <si>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</si>
  <si>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</si>
  <si>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</si>
  <si>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</si>
  <si>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</si>
  <si>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</si>
  <si>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</si>
  <si>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</si>
  <si>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</si>
  <si>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</si>
  <si>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</si>
  <si>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</si>
  <si>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</si>
  <si>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</si>
  <si>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</si>
  <si>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</si>
  <si>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</si>
  <si>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</si>
  <si>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</si>
  <si>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</si>
  <si>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Year-To-Date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</si>
  <si>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</si>
  <si>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</si>
  <si>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</si>
  <si>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</si>
  <si>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</si>
  <si>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</si>
  <si>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</si>
  <si>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</si>
  <si>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</si>
  <si>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</si>
  <si>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</si>
  <si>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</si>
  <si>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</si>
  <si>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</si>
  <si>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</si>
  <si>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</si>
  <si>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</si>
  <si>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</si>
  <si>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</si>
  <si>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</si>
  <si>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</si>
  <si>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</si>
  <si>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</si>
  <si>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</si>
  <si>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</si>
  <si>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</si>
  <si>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</si>
  <si>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</si>
  <si>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Trade payables</t>
  </si>
  <si>
    <t>Other payables</t>
  </si>
  <si>
    <t>Tax Payable</t>
  </si>
  <si>
    <t>Revaluation Reserve</t>
  </si>
  <si>
    <t>Hire Purhase</t>
  </si>
  <si>
    <t>Less : Fixed Deposits pledged to bank</t>
  </si>
  <si>
    <t>Bank overdraft</t>
  </si>
  <si>
    <t>(The figures have not been audited)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</si>
  <si>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</si>
  <si>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</si>
  <si>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</si>
  <si>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</si>
  <si>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</si>
  <si>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</si>
  <si>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</si>
  <si>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</si>
  <si>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</si>
  <si>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</si>
  <si>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</si>
  <si>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</si>
  <si>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</si>
  <si>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</si>
  <si>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</si>
  <si>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</si>
  <si>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</si>
  <si>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</si>
  <si>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</si>
  <si>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</si>
  <si>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</si>
  <si>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</si>
  <si>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</si>
  <si>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</si>
  <si>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</si>
  <si>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</si>
  <si>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</si>
  <si>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</si>
  <si>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</si>
  <si>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</si>
  <si>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</si>
  <si>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</si>
  <si>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</si>
  <si>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Individual Quarter</t>
  </si>
  <si>
    <t>Cumulative Quarter</t>
  </si>
  <si>
    <t>Intangible Assets</t>
  </si>
  <si>
    <t>check</t>
  </si>
  <si>
    <t>per ammouncement 2007</t>
  </si>
  <si>
    <t>Accumulated losses</t>
  </si>
  <si>
    <t>Borrowings</t>
  </si>
  <si>
    <t>Tax Recoverable</t>
  </si>
  <si>
    <t>Financial Year Ended</t>
  </si>
  <si>
    <t>As At</t>
  </si>
  <si>
    <t>As At 1 January 2010</t>
  </si>
  <si>
    <t>As At 1 January 2009</t>
  </si>
  <si>
    <t>6 months</t>
  </si>
  <si>
    <t>2nd  Quarter</t>
  </si>
  <si>
    <t>6 Months Period Ended 30 June 2009</t>
  </si>
  <si>
    <t>6 Months Period Ended 30 June 2010</t>
  </si>
  <si>
    <t>Balance As At 30 June 2009</t>
  </si>
  <si>
    <t>Balance As At 30 June 2010</t>
  </si>
  <si>
    <t>Profit from operations</t>
  </si>
  <si>
    <t>Finance income</t>
  </si>
  <si>
    <t>Financial Statements for the year ended 31st December 2009.</t>
  </si>
  <si>
    <t xml:space="preserve">The Condensed Consolidated Statement of Comprehensive Income should be read in conjunction with the Annual Audited </t>
  </si>
  <si>
    <t>As At 30 June 2010</t>
  </si>
  <si>
    <t>Audited As At Preceding</t>
  </si>
  <si>
    <t>Net assets per share attributable to ordinary equity holders of the Company (RM)</t>
  </si>
  <si>
    <t>The Condensed Consolidated Statement of Financial Position should be read in conjunction with the Annual Audited</t>
  </si>
  <si>
    <t>The Condensed Consolidated Statement of Cash Flows should be read in conjunction with the Annual Audited</t>
  </si>
  <si>
    <t>Financial Statement for the year ended 31st December 2009.</t>
  </si>
  <si>
    <t>For The Financial Period Ended 30 June 2010</t>
  </si>
  <si>
    <t>Total comprehensive income for the period</t>
  </si>
  <si>
    <t xml:space="preserve">                                                                                                                   (The figures have not been audited)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</si>
  <si>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</si>
  <si>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</si>
  <si>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</si>
  <si>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</si>
  <si>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</si>
  <si>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</si>
  <si>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</si>
  <si>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</si>
  <si>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</si>
  <si>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</si>
  <si>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Unaudited Condensed Consolidated Statements of Comprehensive Income</t>
  </si>
  <si>
    <t xml:space="preserve">                              Unaudited Condensed Consolidated Statements of Financial Position</t>
  </si>
  <si>
    <t xml:space="preserve">                                  Unaudited Condensed Consolidated Statements of Cash Flows </t>
  </si>
  <si>
    <t>Unaudited Condensed Consolidated Statements of Changes In Equity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</si>
  <si>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</si>
  <si>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</si>
  <si>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</si>
  <si>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</si>
  <si>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</si>
  <si>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</si>
  <si>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</si>
  <si>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</si>
  <si>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</si>
  <si>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</si>
  <si>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</si>
  <si>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</si>
  <si>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</si>
  <si>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</si>
  <si>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</si>
  <si>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>Cash &amp; Cash Equivalents at end of 30 June 2010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</si>
</sst>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</numFmts>
  <fonts count="6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79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9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6" fillId="0" borderId="0" xfId="0" applyFont="1" applyAlignment="1">
      <alignment/>
    </xf>
    <xf numFmtId="0" fontId="26" fillId="0" borderId="18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79" fontId="25" fillId="0" borderId="0" xfId="42" applyNumberFormat="1" applyFont="1" applyBorder="1" applyAlignment="1">
      <alignment horizontal="right"/>
    </xf>
    <xf numFmtId="179" fontId="25" fillId="0" borderId="0" xfId="42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9" fontId="25" fillId="33" borderId="0" xfId="42" applyNumberFormat="1" applyFont="1" applyFill="1" applyBorder="1" applyAlignment="1">
      <alignment/>
    </xf>
    <xf numFmtId="178" fontId="25" fillId="33" borderId="0" xfId="42" applyNumberFormat="1" applyFont="1" applyFill="1" applyBorder="1" applyAlignment="1">
      <alignment/>
    </xf>
    <xf numFmtId="178" fontId="25" fillId="33" borderId="12" xfId="42" applyNumberFormat="1" applyFont="1" applyFill="1" applyBorder="1" applyAlignment="1">
      <alignment/>
    </xf>
    <xf numFmtId="178" fontId="25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9" xfId="0" applyFont="1" applyBorder="1" applyAlignment="1">
      <alignment/>
    </xf>
    <xf numFmtId="178" fontId="23" fillId="0" borderId="0" xfId="42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5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9" fontId="25" fillId="0" borderId="0" xfId="42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169" fontId="24" fillId="0" borderId="0" xfId="0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8" fontId="24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/>
    </xf>
    <xf numFmtId="0" fontId="33" fillId="0" borderId="0" xfId="0" applyFont="1" applyFill="1" applyAlignment="1">
      <alignment/>
    </xf>
    <xf numFmtId="0" fontId="25" fillId="0" borderId="21" xfId="0" applyFont="1" applyBorder="1" applyAlignment="1">
      <alignment/>
    </xf>
    <xf numFmtId="0" fontId="26" fillId="0" borderId="14" xfId="0" applyFont="1" applyBorder="1" applyAlignment="1">
      <alignment/>
    </xf>
    <xf numFmtId="0" fontId="25" fillId="33" borderId="16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169" fontId="2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18" xfId="0" applyFont="1" applyBorder="1" applyAlignment="1">
      <alignment/>
    </xf>
    <xf numFmtId="0" fontId="24" fillId="34" borderId="13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24" fillId="34" borderId="14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179" fontId="25" fillId="33" borderId="15" xfId="42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26" fillId="33" borderId="14" xfId="0" applyFont="1" applyFill="1" applyBorder="1" applyAlignment="1">
      <alignment/>
    </xf>
    <xf numFmtId="179" fontId="26" fillId="33" borderId="22" xfId="42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33" borderId="26" xfId="0" applyFont="1" applyFill="1" applyBorder="1" applyAlignment="1">
      <alignment/>
    </xf>
    <xf numFmtId="178" fontId="25" fillId="33" borderId="27" xfId="42" applyNumberFormat="1" applyFont="1" applyFill="1" applyBorder="1" applyAlignment="1">
      <alignment/>
    </xf>
    <xf numFmtId="179" fontId="26" fillId="33" borderId="28" xfId="42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178" fontId="25" fillId="0" borderId="0" xfId="0" applyNumberFormat="1" applyFont="1" applyAlignment="1">
      <alignment/>
    </xf>
    <xf numFmtId="179" fontId="26" fillId="0" borderId="0" xfId="42" applyNumberFormat="1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/>
    </xf>
    <xf numFmtId="0" fontId="24" fillId="0" borderId="14" xfId="0" applyFont="1" applyBorder="1" applyAlignment="1">
      <alignment/>
    </xf>
    <xf numFmtId="0" fontId="36" fillId="34" borderId="0" xfId="0" applyFont="1" applyFill="1" applyBorder="1" applyAlignment="1">
      <alignment horizontal="center"/>
    </xf>
    <xf numFmtId="0" fontId="24" fillId="34" borderId="12" xfId="0" applyFont="1" applyFill="1" applyBorder="1" applyAlignment="1">
      <alignment/>
    </xf>
    <xf numFmtId="0" fontId="25" fillId="0" borderId="0" xfId="0" applyFont="1" applyBorder="1" applyAlignment="1" quotePrefix="1">
      <alignment/>
    </xf>
    <xf numFmtId="0" fontId="25" fillId="0" borderId="18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15" fontId="26" fillId="0" borderId="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79" fontId="25" fillId="0" borderId="14" xfId="42" applyNumberFormat="1" applyFont="1" applyFill="1" applyBorder="1" applyAlignment="1">
      <alignment horizontal="right"/>
    </xf>
    <xf numFmtId="179" fontId="25" fillId="0" borderId="0" xfId="42" applyNumberFormat="1" applyFont="1" applyFill="1" applyBorder="1" applyAlignment="1">
      <alignment horizontal="right"/>
    </xf>
    <xf numFmtId="179" fontId="25" fillId="0" borderId="12" xfId="42" applyNumberFormat="1" applyFont="1" applyFill="1" applyBorder="1" applyAlignment="1">
      <alignment horizontal="right"/>
    </xf>
    <xf numFmtId="179" fontId="25" fillId="0" borderId="16" xfId="42" applyNumberFormat="1" applyFont="1" applyFill="1" applyBorder="1" applyAlignment="1">
      <alignment horizontal="right"/>
    </xf>
    <xf numFmtId="179" fontId="25" fillId="0" borderId="15" xfId="42" applyNumberFormat="1" applyFont="1" applyFill="1" applyBorder="1" applyAlignment="1">
      <alignment horizontal="right"/>
    </xf>
    <xf numFmtId="179" fontId="26" fillId="0" borderId="29" xfId="42" applyNumberFormat="1" applyFont="1" applyFill="1" applyBorder="1" applyAlignment="1">
      <alignment horizontal="right"/>
    </xf>
    <xf numFmtId="179" fontId="26" fillId="0" borderId="30" xfId="42" applyNumberFormat="1" applyFont="1" applyFill="1" applyBorder="1" applyAlignment="1">
      <alignment horizontal="right"/>
    </xf>
    <xf numFmtId="179" fontId="26" fillId="0" borderId="31" xfId="42" applyNumberFormat="1" applyFont="1" applyFill="1" applyBorder="1" applyAlignment="1">
      <alignment horizontal="right"/>
    </xf>
    <xf numFmtId="179" fontId="26" fillId="0" borderId="32" xfId="42" applyNumberFormat="1" applyFont="1" applyFill="1" applyBorder="1" applyAlignment="1">
      <alignment horizontal="right"/>
    </xf>
    <xf numFmtId="178" fontId="25" fillId="0" borderId="14" xfId="42" applyNumberFormat="1" applyFont="1" applyFill="1" applyBorder="1" applyAlignment="1">
      <alignment/>
    </xf>
    <xf numFmtId="178" fontId="25" fillId="0" borderId="0" xfId="42" applyNumberFormat="1" applyFont="1" applyFill="1" applyBorder="1" applyAlignment="1">
      <alignment/>
    </xf>
    <xf numFmtId="178" fontId="25" fillId="0" borderId="12" xfId="42" applyNumberFormat="1" applyFont="1" applyFill="1" applyBorder="1" applyAlignment="1">
      <alignment/>
    </xf>
    <xf numFmtId="171" fontId="25" fillId="0" borderId="33" xfId="42" applyFont="1" applyFill="1" applyBorder="1" applyAlignment="1">
      <alignment/>
    </xf>
    <xf numFmtId="178" fontId="23" fillId="0" borderId="16" xfId="42" applyNumberFormat="1" applyFont="1" applyFill="1" applyBorder="1" applyAlignment="1">
      <alignment/>
    </xf>
    <xf numFmtId="178" fontId="23" fillId="0" borderId="15" xfId="42" applyNumberFormat="1" applyFont="1" applyFill="1" applyBorder="1" applyAlignment="1">
      <alignment/>
    </xf>
    <xf numFmtId="178" fontId="23" fillId="0" borderId="20" xfId="42" applyNumberFormat="1" applyFont="1" applyFill="1" applyBorder="1" applyAlignment="1">
      <alignment/>
    </xf>
    <xf numFmtId="181" fontId="25" fillId="0" borderId="33" xfId="42" applyNumberFormat="1" applyFont="1" applyFill="1" applyBorder="1" applyAlignment="1">
      <alignment/>
    </xf>
    <xf numFmtId="181" fontId="25" fillId="0" borderId="0" xfId="42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49" fontId="25" fillId="35" borderId="0" xfId="0" applyNumberFormat="1" applyFont="1" applyFill="1" applyBorder="1" applyAlignment="1">
      <alignment horizontal="center"/>
    </xf>
    <xf numFmtId="179" fontId="25" fillId="35" borderId="14" xfId="42" applyNumberFormat="1" applyFont="1" applyFill="1" applyBorder="1" applyAlignment="1">
      <alignment/>
    </xf>
    <xf numFmtId="179" fontId="25" fillId="35" borderId="0" xfId="42" applyNumberFormat="1" applyFont="1" applyFill="1" applyBorder="1" applyAlignment="1">
      <alignment/>
    </xf>
    <xf numFmtId="179" fontId="25" fillId="35" borderId="12" xfId="42" applyNumberFormat="1" applyFont="1" applyFill="1" applyBorder="1" applyAlignment="1">
      <alignment/>
    </xf>
    <xf numFmtId="179" fontId="25" fillId="35" borderId="0" xfId="42" applyNumberFormat="1" applyFont="1" applyFill="1" applyBorder="1" applyAlignment="1">
      <alignment horizontal="center"/>
    </xf>
    <xf numFmtId="0" fontId="25" fillId="35" borderId="11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6" fillId="36" borderId="13" xfId="0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4" xfId="0" applyFont="1" applyFill="1" applyBorder="1" applyAlignment="1">
      <alignment/>
    </xf>
    <xf numFmtId="0" fontId="26" fillId="36" borderId="0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15" fontId="26" fillId="36" borderId="0" xfId="0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/>
    </xf>
    <xf numFmtId="49" fontId="25" fillId="36" borderId="15" xfId="0" applyNumberFormat="1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49" fontId="25" fillId="36" borderId="0" xfId="0" applyNumberFormat="1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179" fontId="25" fillId="36" borderId="0" xfId="42" applyNumberFormat="1" applyFont="1" applyFill="1" applyBorder="1" applyAlignment="1">
      <alignment horizontal="right"/>
    </xf>
    <xf numFmtId="179" fontId="25" fillId="36" borderId="12" xfId="42" applyNumberFormat="1" applyFont="1" applyFill="1" applyBorder="1" applyAlignment="1">
      <alignment horizontal="right"/>
    </xf>
    <xf numFmtId="179" fontId="25" fillId="36" borderId="15" xfId="42" applyNumberFormat="1" applyFont="1" applyFill="1" applyBorder="1" applyAlignment="1">
      <alignment horizontal="right"/>
    </xf>
    <xf numFmtId="179" fontId="25" fillId="36" borderId="20" xfId="42" applyNumberFormat="1" applyFont="1" applyFill="1" applyBorder="1" applyAlignment="1">
      <alignment horizontal="right"/>
    </xf>
    <xf numFmtId="179" fontId="26" fillId="36" borderId="30" xfId="42" applyNumberFormat="1" applyFont="1" applyFill="1" applyBorder="1" applyAlignment="1">
      <alignment horizontal="right"/>
    </xf>
    <xf numFmtId="179" fontId="26" fillId="36" borderId="34" xfId="42" applyNumberFormat="1" applyFont="1" applyFill="1" applyBorder="1" applyAlignment="1">
      <alignment horizontal="right"/>
    </xf>
    <xf numFmtId="179" fontId="26" fillId="36" borderId="32" xfId="42" applyNumberFormat="1" applyFont="1" applyFill="1" applyBorder="1" applyAlignment="1">
      <alignment horizontal="right"/>
    </xf>
    <xf numFmtId="179" fontId="26" fillId="36" borderId="35" xfId="42" applyNumberFormat="1" applyFont="1" applyFill="1" applyBorder="1" applyAlignment="1">
      <alignment horizontal="right"/>
    </xf>
    <xf numFmtId="179" fontId="25" fillId="36" borderId="0" xfId="42" applyNumberFormat="1" applyFont="1" applyFill="1" applyBorder="1" applyAlignment="1">
      <alignment/>
    </xf>
    <xf numFmtId="179" fontId="25" fillId="36" borderId="12" xfId="42" applyNumberFormat="1" applyFont="1" applyFill="1" applyBorder="1" applyAlignment="1">
      <alignment/>
    </xf>
    <xf numFmtId="178" fontId="25" fillId="36" borderId="0" xfId="42" applyNumberFormat="1" applyFont="1" applyFill="1" applyBorder="1" applyAlignment="1">
      <alignment/>
    </xf>
    <xf numFmtId="178" fontId="25" fillId="36" borderId="12" xfId="42" applyNumberFormat="1" applyFont="1" applyFill="1" applyBorder="1" applyAlignment="1">
      <alignment/>
    </xf>
    <xf numFmtId="171" fontId="25" fillId="36" borderId="33" xfId="42" applyNumberFormat="1" applyFont="1" applyFill="1" applyBorder="1" applyAlignment="1">
      <alignment/>
    </xf>
    <xf numFmtId="171" fontId="25" fillId="36" borderId="0" xfId="42" applyNumberFormat="1" applyFont="1" applyFill="1" applyBorder="1" applyAlignment="1">
      <alignment/>
    </xf>
    <xf numFmtId="171" fontId="25" fillId="36" borderId="33" xfId="42" applyFont="1" applyFill="1" applyBorder="1" applyAlignment="1">
      <alignment/>
    </xf>
    <xf numFmtId="178" fontId="23" fillId="36" borderId="15" xfId="42" applyNumberFormat="1" applyFont="1" applyFill="1" applyBorder="1" applyAlignment="1">
      <alignment/>
    </xf>
    <xf numFmtId="178" fontId="23" fillId="36" borderId="20" xfId="42" applyNumberFormat="1" applyFont="1" applyFill="1" applyBorder="1" applyAlignment="1">
      <alignment/>
    </xf>
    <xf numFmtId="179" fontId="25" fillId="36" borderId="14" xfId="42" applyNumberFormat="1" applyFont="1" applyFill="1" applyBorder="1" applyAlignment="1">
      <alignment horizontal="right"/>
    </xf>
    <xf numFmtId="179" fontId="25" fillId="36" borderId="14" xfId="42" applyNumberFormat="1" applyFont="1" applyFill="1" applyBorder="1" applyAlignment="1">
      <alignment/>
    </xf>
    <xf numFmtId="178" fontId="25" fillId="36" borderId="14" xfId="42" applyNumberFormat="1" applyFont="1" applyFill="1" applyBorder="1" applyAlignment="1">
      <alignment/>
    </xf>
    <xf numFmtId="181" fontId="25" fillId="36" borderId="33" xfId="42" applyNumberFormat="1" applyFont="1" applyFill="1" applyBorder="1" applyAlignment="1">
      <alignment/>
    </xf>
    <xf numFmtId="181" fontId="25" fillId="36" borderId="0" xfId="42" applyNumberFormat="1" applyFont="1" applyFill="1" applyBorder="1" applyAlignment="1">
      <alignment/>
    </xf>
    <xf numFmtId="178" fontId="23" fillId="36" borderId="16" xfId="42" applyNumberFormat="1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79" fontId="25" fillId="36" borderId="15" xfId="42" applyNumberFormat="1" applyFont="1" applyFill="1" applyBorder="1" applyAlignment="1">
      <alignment/>
    </xf>
    <xf numFmtId="178" fontId="25" fillId="36" borderId="20" xfId="42" applyNumberFormat="1" applyFont="1" applyFill="1" applyBorder="1" applyAlignment="1">
      <alignment/>
    </xf>
    <xf numFmtId="0" fontId="24" fillId="0" borderId="15" xfId="0" applyFont="1" applyBorder="1" applyAlignment="1">
      <alignment horizontal="center"/>
    </xf>
    <xf numFmtId="0" fontId="25" fillId="33" borderId="1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179" fontId="25" fillId="35" borderId="15" xfId="42" applyNumberFormat="1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178" fontId="25" fillId="0" borderId="31" xfId="42" applyNumberFormat="1" applyFont="1" applyFill="1" applyBorder="1" applyAlignment="1">
      <alignment/>
    </xf>
    <xf numFmtId="178" fontId="25" fillId="0" borderId="32" xfId="42" applyNumberFormat="1" applyFont="1" applyFill="1" applyBorder="1" applyAlignment="1">
      <alignment/>
    </xf>
    <xf numFmtId="0" fontId="32" fillId="0" borderId="12" xfId="0" applyFont="1" applyFill="1" applyBorder="1" applyAlignment="1">
      <alignment/>
    </xf>
    <xf numFmtId="178" fontId="25" fillId="0" borderId="16" xfId="42" applyNumberFormat="1" applyFont="1" applyFill="1" applyBorder="1" applyAlignment="1">
      <alignment/>
    </xf>
    <xf numFmtId="178" fontId="25" fillId="0" borderId="15" xfId="42" applyNumberFormat="1" applyFont="1" applyFill="1" applyBorder="1" applyAlignment="1">
      <alignment/>
    </xf>
    <xf numFmtId="178" fontId="26" fillId="0" borderId="29" xfId="42" applyNumberFormat="1" applyFont="1" applyFill="1" applyBorder="1" applyAlignment="1">
      <alignment/>
    </xf>
    <xf numFmtId="178" fontId="26" fillId="0" borderId="30" xfId="42" applyNumberFormat="1" applyFont="1" applyFill="1" applyBorder="1" applyAlignment="1">
      <alignment/>
    </xf>
    <xf numFmtId="179" fontId="25" fillId="0" borderId="15" xfId="42" applyNumberFormat="1" applyFont="1" applyFill="1" applyBorder="1" applyAlignment="1">
      <alignment/>
    </xf>
    <xf numFmtId="178" fontId="25" fillId="0" borderId="36" xfId="42" applyNumberFormat="1" applyFont="1" applyFill="1" applyBorder="1" applyAlignment="1">
      <alignment/>
    </xf>
    <xf numFmtId="4" fontId="25" fillId="0" borderId="0" xfId="42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178" fontId="2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36" borderId="16" xfId="0" applyFont="1" applyFill="1" applyBorder="1" applyAlignment="1">
      <alignment/>
    </xf>
    <xf numFmtId="49" fontId="26" fillId="36" borderId="15" xfId="0" applyNumberFormat="1" applyFont="1" applyFill="1" applyBorder="1" applyAlignment="1">
      <alignment horizontal="center"/>
    </xf>
    <xf numFmtId="0" fontId="26" fillId="36" borderId="20" xfId="0" applyFont="1" applyFill="1" applyBorder="1" applyAlignment="1">
      <alignment horizontal="center"/>
    </xf>
    <xf numFmtId="178" fontId="25" fillId="36" borderId="32" xfId="42" applyNumberFormat="1" applyFont="1" applyFill="1" applyBorder="1" applyAlignment="1">
      <alignment/>
    </xf>
    <xf numFmtId="178" fontId="25" fillId="36" borderId="35" xfId="42" applyNumberFormat="1" applyFont="1" applyFill="1" applyBorder="1" applyAlignment="1">
      <alignment/>
    </xf>
    <xf numFmtId="178" fontId="25" fillId="36" borderId="15" xfId="42" applyNumberFormat="1" applyFont="1" applyFill="1" applyBorder="1" applyAlignment="1">
      <alignment/>
    </xf>
    <xf numFmtId="178" fontId="26" fillId="36" borderId="30" xfId="42" applyNumberFormat="1" applyFont="1" applyFill="1" applyBorder="1" applyAlignment="1">
      <alignment/>
    </xf>
    <xf numFmtId="178" fontId="26" fillId="36" borderId="34" xfId="42" applyNumberFormat="1" applyFont="1" applyFill="1" applyBorder="1" applyAlignment="1">
      <alignment/>
    </xf>
    <xf numFmtId="4" fontId="25" fillId="36" borderId="0" xfId="42" applyNumberFormat="1" applyFont="1" applyFill="1" applyBorder="1" applyAlignment="1">
      <alignment/>
    </xf>
    <xf numFmtId="0" fontId="25" fillId="36" borderId="15" xfId="0" applyFont="1" applyFill="1" applyBorder="1" applyAlignment="1">
      <alignment/>
    </xf>
    <xf numFmtId="0" fontId="25" fillId="36" borderId="20" xfId="0" applyFont="1" applyFill="1" applyBorder="1" applyAlignment="1">
      <alignment/>
    </xf>
    <xf numFmtId="0" fontId="26" fillId="36" borderId="0" xfId="0" applyFont="1" applyFill="1" applyBorder="1" applyAlignment="1">
      <alignment horizontal="right"/>
    </xf>
    <xf numFmtId="0" fontId="26" fillId="36" borderId="12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36" borderId="14" xfId="0" applyFont="1" applyFill="1" applyBorder="1" applyAlignment="1">
      <alignment horizontal="right"/>
    </xf>
    <xf numFmtId="0" fontId="25" fillId="35" borderId="13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7" fillId="0" borderId="14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179" fontId="26" fillId="0" borderId="22" xfId="42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178" fontId="25" fillId="0" borderId="27" xfId="42" applyNumberFormat="1" applyFont="1" applyFill="1" applyBorder="1" applyAlignment="1">
      <alignment/>
    </xf>
    <xf numFmtId="178" fontId="25" fillId="0" borderId="37" xfId="42" applyNumberFormat="1" applyFont="1" applyFill="1" applyBorder="1" applyAlignment="1">
      <alignment/>
    </xf>
    <xf numFmtId="179" fontId="26" fillId="0" borderId="28" xfId="42" applyNumberFormat="1" applyFont="1" applyFill="1" applyBorder="1" applyAlignment="1">
      <alignment/>
    </xf>
    <xf numFmtId="179" fontId="26" fillId="36" borderId="22" xfId="42" applyNumberFormat="1" applyFont="1" applyFill="1" applyBorder="1" applyAlignment="1">
      <alignment/>
    </xf>
    <xf numFmtId="0" fontId="25" fillId="36" borderId="26" xfId="0" applyFont="1" applyFill="1" applyBorder="1" applyAlignment="1">
      <alignment/>
    </xf>
    <xf numFmtId="178" fontId="25" fillId="36" borderId="27" xfId="42" applyNumberFormat="1" applyFont="1" applyFill="1" applyBorder="1" applyAlignment="1">
      <alignment/>
    </xf>
    <xf numFmtId="178" fontId="25" fillId="36" borderId="37" xfId="42" applyNumberFormat="1" applyFont="1" applyFill="1" applyBorder="1" applyAlignment="1">
      <alignment/>
    </xf>
    <xf numFmtId="179" fontId="26" fillId="36" borderId="28" xfId="42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5" fillId="33" borderId="12" xfId="0" applyFont="1" applyFill="1" applyBorder="1" applyAlignment="1">
      <alignment horizontal="right"/>
    </xf>
    <xf numFmtId="0" fontId="24" fillId="0" borderId="11" xfId="0" applyFont="1" applyBorder="1" applyAlignment="1">
      <alignment/>
    </xf>
    <xf numFmtId="0" fontId="24" fillId="35" borderId="17" xfId="0" applyFont="1" applyFill="1" applyBorder="1" applyAlignment="1">
      <alignment/>
    </xf>
    <xf numFmtId="0" fontId="24" fillId="35" borderId="11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179" fontId="3" fillId="35" borderId="0" xfId="42" applyNumberFormat="1" applyFont="1" applyFill="1" applyAlignment="1">
      <alignment/>
    </xf>
    <xf numFmtId="179" fontId="25" fillId="35" borderId="12" xfId="42" applyNumberFormat="1" applyFont="1" applyFill="1" applyBorder="1" applyAlignment="1">
      <alignment horizontal="center"/>
    </xf>
    <xf numFmtId="179" fontId="25" fillId="35" borderId="14" xfId="42" applyNumberFormat="1" applyFont="1" applyFill="1" applyBorder="1" applyAlignment="1">
      <alignment horizontal="center"/>
    </xf>
    <xf numFmtId="179" fontId="25" fillId="35" borderId="20" xfId="42" applyNumberFormat="1" applyFont="1" applyFill="1" applyBorder="1" applyAlignment="1">
      <alignment/>
    </xf>
    <xf numFmtId="179" fontId="25" fillId="35" borderId="16" xfId="42" applyNumberFormat="1" applyFont="1" applyFill="1" applyBorder="1" applyAlignment="1">
      <alignment/>
    </xf>
    <xf numFmtId="179" fontId="25" fillId="36" borderId="22" xfId="42" applyNumberFormat="1" applyFont="1" applyFill="1" applyBorder="1" applyAlignment="1">
      <alignment/>
    </xf>
    <xf numFmtId="179" fontId="25" fillId="36" borderId="20" xfId="42" applyNumberFormat="1" applyFont="1" applyFill="1" applyBorder="1" applyAlignment="1">
      <alignment/>
    </xf>
    <xf numFmtId="179" fontId="25" fillId="36" borderId="16" xfId="42" applyNumberFormat="1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5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179" fontId="25" fillId="36" borderId="32" xfId="42" applyNumberFormat="1" applyFont="1" applyFill="1" applyBorder="1" applyAlignment="1">
      <alignment/>
    </xf>
    <xf numFmtId="179" fontId="25" fillId="0" borderId="32" xfId="42" applyNumberFormat="1" applyFont="1" applyFill="1" applyBorder="1" applyAlignment="1">
      <alignment/>
    </xf>
    <xf numFmtId="179" fontId="26" fillId="36" borderId="0" xfId="42" applyNumberFormat="1" applyFont="1" applyFill="1" applyBorder="1" applyAlignment="1">
      <alignment/>
    </xf>
    <xf numFmtId="178" fontId="26" fillId="36" borderId="12" xfId="42" applyNumberFormat="1" applyFont="1" applyFill="1" applyBorder="1" applyAlignment="1">
      <alignment/>
    </xf>
    <xf numFmtId="179" fontId="26" fillId="33" borderId="0" xfId="42" applyNumberFormat="1" applyFont="1" applyFill="1" applyBorder="1" applyAlignment="1">
      <alignment/>
    </xf>
    <xf numFmtId="178" fontId="26" fillId="33" borderId="12" xfId="42" applyNumberFormat="1" applyFont="1" applyFill="1" applyBorder="1" applyAlignment="1">
      <alignment/>
    </xf>
    <xf numFmtId="179" fontId="26" fillId="36" borderId="33" xfId="42" applyNumberFormat="1" applyFont="1" applyFill="1" applyBorder="1" applyAlignment="1">
      <alignment/>
    </xf>
    <xf numFmtId="179" fontId="26" fillId="33" borderId="33" xfId="42" applyNumberFormat="1" applyFont="1" applyFill="1" applyBorder="1" applyAlignment="1">
      <alignment/>
    </xf>
    <xf numFmtId="179" fontId="26" fillId="0" borderId="33" xfId="42" applyNumberFormat="1" applyFont="1" applyFill="1" applyBorder="1" applyAlignment="1">
      <alignment/>
    </xf>
    <xf numFmtId="0" fontId="25" fillId="37" borderId="14" xfId="0" applyFont="1" applyFill="1" applyBorder="1" applyAlignment="1">
      <alignment/>
    </xf>
    <xf numFmtId="0" fontId="51" fillId="37" borderId="14" xfId="0" applyFont="1" applyFill="1" applyBorder="1" applyAlignment="1">
      <alignment/>
    </xf>
    <xf numFmtId="178" fontId="26" fillId="33" borderId="0" xfId="42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79" fontId="26" fillId="36" borderId="15" xfId="42" applyNumberFormat="1" applyFont="1" applyFill="1" applyBorder="1" applyAlignment="1">
      <alignment/>
    </xf>
    <xf numFmtId="179" fontId="26" fillId="33" borderId="15" xfId="42" applyNumberFormat="1" applyFont="1" applyFill="1" applyBorder="1" applyAlignment="1">
      <alignment/>
    </xf>
    <xf numFmtId="179" fontId="26" fillId="0" borderId="15" xfId="42" applyNumberFormat="1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24" fillId="38" borderId="0" xfId="0" applyFont="1" applyFill="1" applyAlignment="1">
      <alignment horizontal="center"/>
    </xf>
    <xf numFmtId="0" fontId="24" fillId="38" borderId="0" xfId="0" applyFont="1" applyFill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40" fillId="0" borderId="0" xfId="46" applyNumberFormat="1" applyFont="1" applyBorder="1">
      <alignment/>
      <protection/>
    </xf>
    <xf numFmtId="0" fontId="24" fillId="0" borderId="0" xfId="0" applyNumberFormat="1" applyFont="1" applyBorder="1" applyAlignment="1">
      <alignment/>
    </xf>
    <xf numFmtId="179" fontId="34" fillId="0" borderId="0" xfId="42" applyNumberFormat="1" applyFont="1" applyBorder="1" applyAlignment="1">
      <alignment/>
    </xf>
    <xf numFmtId="0" fontId="34" fillId="0" borderId="0" xfId="46" applyNumberFormat="1" applyFont="1" applyBorder="1">
      <alignment/>
      <protection/>
    </xf>
    <xf numFmtId="0" fontId="25" fillId="0" borderId="16" xfId="0" applyFont="1" applyBorder="1" applyAlignment="1">
      <alignment horizontal="center"/>
    </xf>
    <xf numFmtId="179" fontId="42" fillId="0" borderId="0" xfId="42" applyNumberFormat="1" applyFont="1" applyBorder="1" applyAlignment="1">
      <alignment/>
    </xf>
    <xf numFmtId="179" fontId="34" fillId="39" borderId="0" xfId="42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 horizontal="center"/>
    </xf>
    <xf numFmtId="179" fontId="34" fillId="0" borderId="0" xfId="42" applyNumberFormat="1" applyFont="1" applyFill="1" applyBorder="1" applyAlignment="1">
      <alignment/>
    </xf>
    <xf numFmtId="179" fontId="43" fillId="0" borderId="0" xfId="42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44" fillId="0" borderId="0" xfId="46" applyNumberFormat="1" applyFont="1" applyBorder="1">
      <alignment/>
      <protection/>
    </xf>
    <xf numFmtId="0" fontId="25" fillId="0" borderId="15" xfId="0" applyFont="1" applyBorder="1" applyAlignment="1">
      <alignment horizontal="center"/>
    </xf>
    <xf numFmtId="179" fontId="24" fillId="0" borderId="0" xfId="0" applyNumberFormat="1" applyFont="1" applyBorder="1" applyAlignment="1">
      <alignment/>
    </xf>
    <xf numFmtId="0" fontId="67" fillId="37" borderId="0" xfId="0" applyFont="1" applyFill="1" applyBorder="1" applyAlignment="1">
      <alignment/>
    </xf>
    <xf numFmtId="0" fontId="67" fillId="37" borderId="0" xfId="0" applyFont="1" applyFill="1" applyAlignment="1">
      <alignment/>
    </xf>
    <xf numFmtId="0" fontId="68" fillId="37" borderId="0" xfId="0" applyFont="1" applyFill="1" applyBorder="1" applyAlignment="1">
      <alignment/>
    </xf>
    <xf numFmtId="179" fontId="67" fillId="0" borderId="0" xfId="42" applyNumberFormat="1" applyFont="1" applyFill="1" applyBorder="1" applyAlignment="1">
      <alignment/>
    </xf>
    <xf numFmtId="0" fontId="47" fillId="0" borderId="0" xfId="0" applyFont="1" applyFill="1" applyAlignment="1">
      <alignment/>
    </xf>
    <xf numFmtId="179" fontId="24" fillId="0" borderId="0" xfId="0" applyNumberFormat="1" applyFont="1" applyFill="1" applyBorder="1" applyAlignment="1">
      <alignment/>
    </xf>
    <xf numFmtId="179" fontId="24" fillId="0" borderId="0" xfId="0" applyNumberFormat="1" applyFont="1" applyFill="1" applyBorder="1" applyAlignment="1" quotePrefix="1">
      <alignment/>
    </xf>
    <xf numFmtId="169" fontId="2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center"/>
    </xf>
    <xf numFmtId="169" fontId="25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 quotePrefix="1">
      <alignment horizontal="center"/>
    </xf>
    <xf numFmtId="14" fontId="25" fillId="0" borderId="0" xfId="0" applyNumberFormat="1" applyFont="1" applyFill="1" applyAlignment="1">
      <alignment/>
    </xf>
    <xf numFmtId="15" fontId="25" fillId="0" borderId="0" xfId="0" applyNumberFormat="1" applyFont="1" applyFill="1" applyBorder="1" applyAlignment="1">
      <alignment/>
    </xf>
    <xf numFmtId="15" fontId="34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79" fontId="34" fillId="0" borderId="0" xfId="42" applyNumberFormat="1" applyFont="1" applyFill="1" applyBorder="1" applyAlignment="1">
      <alignment horizontal="right"/>
    </xf>
    <xf numFmtId="169" fontId="25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right"/>
    </xf>
    <xf numFmtId="179" fontId="26" fillId="0" borderId="0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1" fontId="25" fillId="0" borderId="0" xfId="42" applyFont="1" applyFill="1" applyBorder="1" applyAlignment="1">
      <alignment/>
    </xf>
    <xf numFmtId="0" fontId="49" fillId="0" borderId="0" xfId="0" applyFont="1" applyFill="1" applyBorder="1" applyAlignment="1">
      <alignment/>
    </xf>
    <xf numFmtId="169" fontId="31" fillId="0" borderId="0" xfId="0" applyNumberFormat="1" applyFont="1" applyFill="1" applyBorder="1" applyAlignment="1">
      <alignment/>
    </xf>
    <xf numFmtId="179" fontId="5" fillId="0" borderId="0" xfId="42" applyNumberFormat="1" applyFont="1" applyFill="1" applyBorder="1" applyAlignment="1">
      <alignment/>
    </xf>
    <xf numFmtId="178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39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257175</xdr:rowOff>
    </xdr:from>
    <xdr:to>
      <xdr:col>4</xdr:col>
      <xdr:colOff>19050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571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238125</xdr:rowOff>
    </xdr:from>
    <xdr:to>
      <xdr:col>3</xdr:col>
      <xdr:colOff>1209675</xdr:colOff>
      <xdr:row>2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381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0</xdr:row>
      <xdr:rowOff>295275</xdr:rowOff>
    </xdr:from>
    <xdr:to>
      <xdr:col>6</xdr:col>
      <xdr:colOff>1390650</xdr:colOff>
      <xdr:row>2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95275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0</xdr:row>
      <xdr:rowOff>238125</xdr:rowOff>
    </xdr:from>
    <xdr:to>
      <xdr:col>6</xdr:col>
      <xdr:colOff>1476375</xdr:colOff>
      <xdr:row>1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381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2"/>
  <sheetViews>
    <sheetView showGridLines="0" zoomScale="80" zoomScaleNormal="80" zoomScaleSheetLayoutView="75" zoomScalePageLayoutView="0" workbookViewId="0" topLeftCell="A1">
      <selection activeCell="U30" sqref="U30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0.14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1" width="12.8515625" style="241" customWidth="1"/>
    <col min="22" max="22" width="13.57421875" style="19" customWidth="1"/>
    <col min="23" max="23" width="27.7109375" style="386" customWidth="1"/>
    <col min="24" max="24" width="16.00390625" style="386" customWidth="1"/>
    <col min="25" max="25" width="19.00390625" style="19" customWidth="1"/>
    <col min="26" max="26" width="17.7109375" style="19" hidden="1" customWidth="1"/>
    <col min="27" max="27" width="0" style="19" hidden="1" customWidth="1"/>
    <col min="28" max="28" width="16.57421875" style="31" hidden="1" customWidth="1"/>
    <col min="29" max="29" width="15.57421875" style="31" customWidth="1"/>
    <col min="30" max="30" width="13.57421875" style="31" customWidth="1"/>
    <col min="31" max="31" width="9.140625" style="31" customWidth="1"/>
    <col min="32" max="32" width="20.421875" style="31" customWidth="1"/>
    <col min="33" max="33" width="12.140625" style="31" customWidth="1"/>
    <col min="34" max="34" width="3.00390625" style="19" customWidth="1"/>
    <col min="35" max="36" width="0" style="19" hidden="1" customWidth="1"/>
    <col min="37" max="37" width="1.8515625" style="19" hidden="1" customWidth="1"/>
    <col min="38" max="38" width="0" style="19" hidden="1" customWidth="1"/>
    <col min="39" max="39" width="7.421875" style="19" hidden="1" customWidth="1"/>
    <col min="40" max="40" width="9.140625" style="19" hidden="1" customWidth="1"/>
    <col min="41" max="41" width="0" style="19" hidden="1" customWidth="1"/>
    <col min="42" max="43" width="9.140625" style="19" customWidth="1"/>
  </cols>
  <sheetData>
    <row r="1" spans="1:28" ht="39.75" customHeight="1">
      <c r="A1" s="392" t="s">
        <v>33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4"/>
      <c r="T1" s="120"/>
      <c r="U1" s="120"/>
      <c r="V1" s="66"/>
      <c r="W1" s="366"/>
      <c r="X1" s="366"/>
      <c r="Y1" s="66"/>
      <c r="Z1" s="66"/>
      <c r="AA1" s="66"/>
      <c r="AB1" s="80"/>
    </row>
    <row r="2" spans="1:28" ht="12.75" customHeight="1">
      <c r="A2" s="393" t="s">
        <v>34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4"/>
      <c r="T2" s="120"/>
      <c r="U2" s="120"/>
      <c r="V2" s="66"/>
      <c r="W2" s="366"/>
      <c r="X2" s="366"/>
      <c r="Y2" s="66"/>
      <c r="Z2" s="66"/>
      <c r="AA2" s="66"/>
      <c r="AB2" s="80"/>
    </row>
    <row r="3" spans="1:28" ht="22.5" customHeight="1">
      <c r="A3" s="34"/>
      <c r="B3" s="396" t="s">
        <v>132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120"/>
      <c r="U3" s="120"/>
      <c r="V3" s="66"/>
      <c r="W3" s="366"/>
      <c r="X3" s="366"/>
      <c r="Y3" s="66"/>
      <c r="Z3" s="66"/>
      <c r="AA3" s="66"/>
      <c r="AB3" s="80"/>
    </row>
    <row r="4" spans="1:28" ht="22.5" customHeight="1">
      <c r="A4" s="396" t="s">
        <v>119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4"/>
      <c r="T4" s="120"/>
      <c r="U4" s="120"/>
      <c r="V4" s="66"/>
      <c r="W4" s="366"/>
      <c r="X4" s="366"/>
      <c r="Y4" s="66"/>
      <c r="Z4" s="66"/>
      <c r="AA4" s="66"/>
      <c r="AB4" s="80"/>
    </row>
    <row r="5" spans="1:28" ht="12.75" customHeight="1">
      <c r="A5" s="394" t="s">
        <v>57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4"/>
      <c r="T5" s="120"/>
      <c r="U5" s="120"/>
      <c r="V5" s="66"/>
      <c r="W5" s="366"/>
      <c r="X5" s="366"/>
      <c r="Y5" s="66"/>
      <c r="Z5" s="66"/>
      <c r="AA5" s="66"/>
      <c r="AB5" s="80"/>
    </row>
    <row r="6" spans="1:28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120"/>
      <c r="U6" s="120"/>
      <c r="V6" s="66"/>
      <c r="W6" s="366"/>
      <c r="X6" s="366"/>
      <c r="Y6" s="66"/>
      <c r="Z6" s="66"/>
      <c r="AA6" s="66"/>
      <c r="AB6" s="80"/>
    </row>
    <row r="7" spans="1:28" ht="6.75" customHeight="1">
      <c r="A7" s="35"/>
      <c r="B7" s="36"/>
      <c r="C7" s="36"/>
      <c r="D7" s="36"/>
      <c r="E7" s="37"/>
      <c r="F7" s="153"/>
      <c r="G7" s="154"/>
      <c r="H7" s="155" t="s">
        <v>0</v>
      </c>
      <c r="I7" s="154"/>
      <c r="J7" s="154"/>
      <c r="K7" s="156"/>
      <c r="L7" s="120"/>
      <c r="M7" s="153"/>
      <c r="N7" s="154"/>
      <c r="O7" s="155" t="s">
        <v>0</v>
      </c>
      <c r="P7" s="154"/>
      <c r="Q7" s="154"/>
      <c r="R7" s="156"/>
      <c r="S7" s="120"/>
      <c r="T7" s="120"/>
      <c r="U7" s="120"/>
      <c r="V7" s="66"/>
      <c r="W7" s="366"/>
      <c r="X7" s="366"/>
      <c r="Y7" s="66"/>
      <c r="Z7" s="66"/>
      <c r="AA7" s="66"/>
      <c r="AB7" s="80"/>
    </row>
    <row r="8" spans="1:28" ht="13.5" customHeight="1">
      <c r="A8" s="38"/>
      <c r="B8" s="39"/>
      <c r="C8" s="39"/>
      <c r="D8" s="39"/>
      <c r="E8" s="40"/>
      <c r="F8" s="397" t="s">
        <v>91</v>
      </c>
      <c r="G8" s="398"/>
      <c r="H8" s="398"/>
      <c r="I8" s="398"/>
      <c r="J8" s="398"/>
      <c r="K8" s="399"/>
      <c r="L8" s="56"/>
      <c r="M8" s="397" t="s">
        <v>92</v>
      </c>
      <c r="N8" s="398"/>
      <c r="O8" s="398"/>
      <c r="P8" s="398"/>
      <c r="Q8" s="398"/>
      <c r="R8" s="399"/>
      <c r="S8" s="120"/>
      <c r="T8" s="120"/>
      <c r="U8" s="120"/>
      <c r="V8" s="66"/>
      <c r="W8" s="366"/>
      <c r="X8" s="366"/>
      <c r="Y8" s="66"/>
      <c r="Z8" s="66"/>
      <c r="AA8" s="66"/>
      <c r="AB8" s="80"/>
    </row>
    <row r="9" spans="1:28" ht="6" customHeight="1">
      <c r="A9" s="38"/>
      <c r="B9" s="39"/>
      <c r="C9" s="39"/>
      <c r="D9" s="39"/>
      <c r="E9" s="40"/>
      <c r="F9" s="133"/>
      <c r="G9" s="56"/>
      <c r="H9" s="72"/>
      <c r="I9" s="56"/>
      <c r="J9" s="56"/>
      <c r="K9" s="132"/>
      <c r="L9" s="55"/>
      <c r="M9" s="133"/>
      <c r="N9" s="56"/>
      <c r="O9" s="72"/>
      <c r="P9" s="56"/>
      <c r="Q9" s="56"/>
      <c r="R9" s="132"/>
      <c r="S9" s="120"/>
      <c r="T9" s="120"/>
      <c r="U9" s="120"/>
      <c r="V9" s="66"/>
      <c r="W9" s="366"/>
      <c r="X9" s="366"/>
      <c r="Y9" s="66"/>
      <c r="Z9" s="66"/>
      <c r="AA9" s="66"/>
      <c r="AB9" s="80"/>
    </row>
    <row r="10" spans="1:28" ht="9.75" customHeight="1">
      <c r="A10" s="38"/>
      <c r="B10" s="39"/>
      <c r="C10" s="39"/>
      <c r="D10" s="39"/>
      <c r="E10" s="42"/>
      <c r="F10" s="176"/>
      <c r="G10" s="177"/>
      <c r="H10" s="178"/>
      <c r="I10" s="121"/>
      <c r="J10" s="122"/>
      <c r="K10" s="123"/>
      <c r="L10" s="43"/>
      <c r="M10" s="176"/>
      <c r="N10" s="177"/>
      <c r="O10" s="178"/>
      <c r="P10" s="121"/>
      <c r="Q10" s="122"/>
      <c r="R10" s="123"/>
      <c r="S10" s="34"/>
      <c r="T10" s="120"/>
      <c r="U10" s="120"/>
      <c r="V10" s="66"/>
      <c r="W10" s="366"/>
      <c r="X10" s="366"/>
      <c r="Y10" s="66"/>
      <c r="Z10" s="66"/>
      <c r="AA10" s="66"/>
      <c r="AB10" s="80"/>
    </row>
    <row r="11" spans="1:32" ht="12.75" customHeight="1">
      <c r="A11" s="38"/>
      <c r="B11" s="39"/>
      <c r="C11" s="39"/>
      <c r="D11" s="39"/>
      <c r="E11" s="42"/>
      <c r="F11" s="179"/>
      <c r="G11" s="180" t="s">
        <v>12</v>
      </c>
      <c r="H11" s="181"/>
      <c r="I11" s="124"/>
      <c r="J11" s="125" t="s">
        <v>13</v>
      </c>
      <c r="K11" s="126"/>
      <c r="L11" s="43"/>
      <c r="M11" s="179"/>
      <c r="N11" s="180" t="s">
        <v>12</v>
      </c>
      <c r="O11" s="181"/>
      <c r="P11" s="124"/>
      <c r="Q11" s="125" t="s">
        <v>13</v>
      </c>
      <c r="R11" s="126"/>
      <c r="S11" s="34"/>
      <c r="T11" s="120"/>
      <c r="U11" s="120"/>
      <c r="V11" s="66"/>
      <c r="W11" s="366"/>
      <c r="X11" s="308"/>
      <c r="Y11" s="308"/>
      <c r="Z11" s="308"/>
      <c r="AA11" s="332"/>
      <c r="AB11" s="367"/>
      <c r="AC11" s="368"/>
      <c r="AD11" s="368"/>
      <c r="AE11" s="368"/>
      <c r="AF11" s="368"/>
    </row>
    <row r="12" spans="1:32" ht="12.75" customHeight="1">
      <c r="A12" s="38"/>
      <c r="B12" s="39"/>
      <c r="C12" s="39"/>
      <c r="D12" s="39"/>
      <c r="E12" s="42"/>
      <c r="F12" s="179"/>
      <c r="G12" s="180" t="s">
        <v>14</v>
      </c>
      <c r="H12" s="181"/>
      <c r="I12" s="124"/>
      <c r="J12" s="125" t="s">
        <v>15</v>
      </c>
      <c r="K12" s="126"/>
      <c r="L12" s="43"/>
      <c r="M12" s="179"/>
      <c r="N12" s="180" t="s">
        <v>14</v>
      </c>
      <c r="O12" s="181"/>
      <c r="P12" s="124"/>
      <c r="Q12" s="125" t="s">
        <v>15</v>
      </c>
      <c r="R12" s="126"/>
      <c r="S12" s="34"/>
      <c r="T12" s="120"/>
      <c r="U12" s="120"/>
      <c r="V12" s="310"/>
      <c r="W12" s="366"/>
      <c r="X12" s="308"/>
      <c r="Y12" s="308"/>
      <c r="Z12" s="308"/>
      <c r="AA12" s="332"/>
      <c r="AB12" s="369"/>
      <c r="AC12" s="368"/>
      <c r="AD12" s="387"/>
      <c r="AE12" s="368"/>
      <c r="AF12" s="368"/>
    </row>
    <row r="13" spans="1:32" ht="12.75" customHeight="1">
      <c r="A13" s="38"/>
      <c r="B13" s="39"/>
      <c r="C13" s="39"/>
      <c r="D13" s="39"/>
      <c r="E13" s="44"/>
      <c r="F13" s="179"/>
      <c r="G13" s="180" t="s">
        <v>104</v>
      </c>
      <c r="H13" s="181"/>
      <c r="I13" s="124"/>
      <c r="J13" s="125" t="s">
        <v>2</v>
      </c>
      <c r="K13" s="126"/>
      <c r="L13" s="43"/>
      <c r="M13" s="179"/>
      <c r="N13" s="180" t="s">
        <v>16</v>
      </c>
      <c r="O13" s="181"/>
      <c r="P13" s="124"/>
      <c r="Q13" s="125" t="s">
        <v>21</v>
      </c>
      <c r="R13" s="126"/>
      <c r="S13" s="34"/>
      <c r="T13" s="120"/>
      <c r="U13" s="120"/>
      <c r="V13" s="66"/>
      <c r="W13" s="366"/>
      <c r="X13" s="308"/>
      <c r="Y13" s="308"/>
      <c r="Z13" s="308"/>
      <c r="AA13" s="332"/>
      <c r="AB13" s="367"/>
      <c r="AC13" s="368"/>
      <c r="AD13" s="368"/>
      <c r="AE13" s="368"/>
      <c r="AF13" s="368"/>
    </row>
    <row r="14" spans="1:32" ht="12.75" customHeight="1">
      <c r="A14" s="38"/>
      <c r="B14" s="39"/>
      <c r="C14" s="39"/>
      <c r="D14" s="39"/>
      <c r="E14" s="44" t="s">
        <v>84</v>
      </c>
      <c r="F14" s="179"/>
      <c r="G14" s="182">
        <v>40359</v>
      </c>
      <c r="H14" s="181"/>
      <c r="I14" s="124"/>
      <c r="J14" s="127">
        <v>39994</v>
      </c>
      <c r="K14" s="126"/>
      <c r="L14" s="43"/>
      <c r="M14" s="179"/>
      <c r="N14" s="182">
        <f>G14</f>
        <v>40359</v>
      </c>
      <c r="O14" s="181"/>
      <c r="P14" s="124"/>
      <c r="Q14" s="127">
        <f>J14</f>
        <v>39994</v>
      </c>
      <c r="R14" s="126"/>
      <c r="S14" s="34"/>
      <c r="T14" s="120"/>
      <c r="U14" s="120"/>
      <c r="V14" s="66"/>
      <c r="W14" s="366"/>
      <c r="X14" s="127"/>
      <c r="Y14" s="308"/>
      <c r="Z14" s="127"/>
      <c r="AA14" s="332"/>
      <c r="AB14" s="367"/>
      <c r="AC14" s="370"/>
      <c r="AD14" s="368"/>
      <c r="AE14" s="368"/>
      <c r="AF14" s="370"/>
    </row>
    <row r="15" spans="1:28" ht="9" customHeight="1">
      <c r="A15" s="45"/>
      <c r="B15" s="46"/>
      <c r="C15" s="46"/>
      <c r="D15" s="46"/>
      <c r="E15" s="47"/>
      <c r="F15" s="183"/>
      <c r="G15" s="184"/>
      <c r="H15" s="185"/>
      <c r="I15" s="128"/>
      <c r="J15" s="129"/>
      <c r="K15" s="130"/>
      <c r="L15" s="41"/>
      <c r="M15" s="183"/>
      <c r="N15" s="184"/>
      <c r="O15" s="185"/>
      <c r="P15" s="128"/>
      <c r="Q15" s="129"/>
      <c r="R15" s="130"/>
      <c r="S15" s="34"/>
      <c r="T15" s="120"/>
      <c r="U15" s="120"/>
      <c r="V15" s="66"/>
      <c r="W15" s="366"/>
      <c r="X15" s="366"/>
      <c r="Y15" s="66"/>
      <c r="Z15" s="66"/>
      <c r="AA15" s="66"/>
      <c r="AB15" s="80"/>
    </row>
    <row r="16" spans="1:39" ht="15.75">
      <c r="A16" s="38"/>
      <c r="B16" s="39"/>
      <c r="C16" s="39"/>
      <c r="D16" s="39"/>
      <c r="E16" s="49"/>
      <c r="F16" s="186"/>
      <c r="G16" s="187"/>
      <c r="H16" s="188"/>
      <c r="I16" s="131"/>
      <c r="J16" s="75"/>
      <c r="K16" s="132"/>
      <c r="L16" s="39"/>
      <c r="M16" s="186"/>
      <c r="N16" s="187"/>
      <c r="O16" s="188"/>
      <c r="P16" s="131"/>
      <c r="Q16" s="75"/>
      <c r="R16" s="132"/>
      <c r="S16" s="34"/>
      <c r="T16" s="120"/>
      <c r="U16" s="120"/>
      <c r="V16" s="66"/>
      <c r="W16" s="366"/>
      <c r="X16" s="366"/>
      <c r="Y16" s="66"/>
      <c r="Z16" s="308"/>
      <c r="AA16" s="66"/>
      <c r="AB16" s="80"/>
      <c r="AC16" s="368"/>
      <c r="AF16" s="368"/>
      <c r="AI16" s="388" t="s">
        <v>95</v>
      </c>
      <c r="AM16" s="19" t="s">
        <v>94</v>
      </c>
    </row>
    <row r="17" spans="1:43" s="9" customFormat="1" ht="12.75" customHeight="1">
      <c r="A17" s="38"/>
      <c r="B17" s="39"/>
      <c r="C17" s="39"/>
      <c r="D17" s="39"/>
      <c r="E17" s="49"/>
      <c r="F17" s="186"/>
      <c r="G17" s="253" t="s">
        <v>3</v>
      </c>
      <c r="H17" s="254"/>
      <c r="I17" s="255"/>
      <c r="J17" s="256" t="s">
        <v>3</v>
      </c>
      <c r="K17" s="257"/>
      <c r="L17" s="258"/>
      <c r="M17" s="259"/>
      <c r="N17" s="253" t="s">
        <v>3</v>
      </c>
      <c r="O17" s="254"/>
      <c r="P17" s="255"/>
      <c r="Q17" s="256" t="s">
        <v>3</v>
      </c>
      <c r="R17" s="132"/>
      <c r="S17" s="41"/>
      <c r="T17" s="371"/>
      <c r="U17" s="55"/>
      <c r="V17" s="372"/>
      <c r="W17" s="373"/>
      <c r="X17" s="366"/>
      <c r="Y17" s="56"/>
      <c r="Z17" s="56"/>
      <c r="AA17" s="56"/>
      <c r="AB17" s="369"/>
      <c r="AC17" s="374"/>
      <c r="AD17" s="374"/>
      <c r="AE17" s="374"/>
      <c r="AF17" s="374"/>
      <c r="AG17" s="374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9" customFormat="1" ht="12.75" customHeight="1">
      <c r="A18" s="38"/>
      <c r="B18" s="39"/>
      <c r="C18" s="39"/>
      <c r="D18" s="39"/>
      <c r="E18" s="49"/>
      <c r="F18" s="186"/>
      <c r="G18" s="190"/>
      <c r="H18" s="191"/>
      <c r="I18" s="133"/>
      <c r="J18" s="56"/>
      <c r="K18" s="132"/>
      <c r="L18" s="39"/>
      <c r="M18" s="186"/>
      <c r="N18" s="190"/>
      <c r="O18" s="191"/>
      <c r="P18" s="133"/>
      <c r="Q18" s="56"/>
      <c r="R18" s="132"/>
      <c r="S18" s="41"/>
      <c r="T18" s="56"/>
      <c r="U18" s="56"/>
      <c r="V18" s="56"/>
      <c r="W18" s="366"/>
      <c r="X18" s="366"/>
      <c r="Y18" s="56"/>
      <c r="Z18" s="56"/>
      <c r="AA18" s="56"/>
      <c r="AB18" s="369"/>
      <c r="AC18" s="374"/>
      <c r="AD18" s="374"/>
      <c r="AE18" s="374"/>
      <c r="AF18" s="374"/>
      <c r="AG18" s="374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9" customFormat="1" ht="12.75" customHeight="1">
      <c r="A19" s="38"/>
      <c r="B19" s="39" t="s">
        <v>23</v>
      </c>
      <c r="C19" s="39"/>
      <c r="D19" s="39"/>
      <c r="E19" s="49">
        <v>9</v>
      </c>
      <c r="F19" s="186"/>
      <c r="G19" s="192">
        <v>25781</v>
      </c>
      <c r="H19" s="193"/>
      <c r="I19" s="134"/>
      <c r="J19" s="135">
        <v>22731</v>
      </c>
      <c r="K19" s="136"/>
      <c r="L19" s="52"/>
      <c r="M19" s="209"/>
      <c r="N19" s="192">
        <v>50428</v>
      </c>
      <c r="O19" s="193"/>
      <c r="P19" s="134"/>
      <c r="Q19" s="135">
        <v>43380</v>
      </c>
      <c r="R19" s="136"/>
      <c r="S19" s="53"/>
      <c r="T19" s="135"/>
      <c r="U19" s="135"/>
      <c r="V19" s="135"/>
      <c r="W19" s="375"/>
      <c r="X19" s="375"/>
      <c r="Y19" s="135"/>
      <c r="Z19" s="135"/>
      <c r="AA19" s="135"/>
      <c r="AB19" s="376"/>
      <c r="AC19" s="374"/>
      <c r="AD19" s="374"/>
      <c r="AE19" s="374"/>
      <c r="AF19" s="374"/>
      <c r="AG19" s="374"/>
      <c r="AH19" s="13"/>
      <c r="AI19" s="13"/>
      <c r="AJ19" s="13">
        <v>79674</v>
      </c>
      <c r="AK19" s="13"/>
      <c r="AL19" s="389"/>
      <c r="AM19" s="13">
        <f>AF19-AJ19</f>
        <v>-79674</v>
      </c>
      <c r="AN19" s="13"/>
      <c r="AO19" s="13"/>
      <c r="AP19" s="13"/>
      <c r="AQ19" s="13"/>
    </row>
    <row r="20" spans="1:43" s="9" customFormat="1" ht="12.75" customHeight="1">
      <c r="A20" s="38"/>
      <c r="B20" s="39"/>
      <c r="C20" s="39"/>
      <c r="D20" s="39"/>
      <c r="E20" s="49"/>
      <c r="F20" s="186"/>
      <c r="G20" s="192"/>
      <c r="H20" s="193"/>
      <c r="I20" s="134"/>
      <c r="J20" s="135"/>
      <c r="K20" s="136"/>
      <c r="L20" s="52"/>
      <c r="M20" s="209"/>
      <c r="N20" s="192"/>
      <c r="O20" s="193"/>
      <c r="P20" s="134"/>
      <c r="Q20" s="135"/>
      <c r="R20" s="136"/>
      <c r="S20" s="53"/>
      <c r="T20" s="135"/>
      <c r="U20" s="135"/>
      <c r="V20" s="135"/>
      <c r="W20" s="375"/>
      <c r="X20" s="375"/>
      <c r="Y20" s="135"/>
      <c r="Z20" s="135"/>
      <c r="AA20" s="135"/>
      <c r="AB20" s="376"/>
      <c r="AC20" s="374"/>
      <c r="AD20" s="374"/>
      <c r="AE20" s="374"/>
      <c r="AF20" s="374"/>
      <c r="AG20" s="374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9" customFormat="1" ht="12.75" customHeight="1">
      <c r="A21" s="38"/>
      <c r="B21" s="39" t="s">
        <v>81</v>
      </c>
      <c r="C21" s="39"/>
      <c r="D21" s="39"/>
      <c r="E21" s="49"/>
      <c r="F21" s="186"/>
      <c r="G21" s="192">
        <f>354-146</f>
        <v>208</v>
      </c>
      <c r="H21" s="193"/>
      <c r="I21" s="134"/>
      <c r="J21" s="135">
        <f>362-176</f>
        <v>186</v>
      </c>
      <c r="K21" s="136"/>
      <c r="L21" s="52"/>
      <c r="M21" s="209"/>
      <c r="N21" s="192">
        <f>571-268</f>
        <v>303</v>
      </c>
      <c r="O21" s="193"/>
      <c r="P21" s="134"/>
      <c r="Q21" s="135">
        <f>717-364</f>
        <v>353</v>
      </c>
      <c r="R21" s="136"/>
      <c r="S21" s="53"/>
      <c r="T21" s="135"/>
      <c r="U21" s="135"/>
      <c r="V21" s="135"/>
      <c r="W21" s="375"/>
      <c r="X21" s="375"/>
      <c r="Y21" s="135"/>
      <c r="Z21" s="135"/>
      <c r="AA21" s="135"/>
      <c r="AB21" s="376"/>
      <c r="AC21" s="374"/>
      <c r="AD21" s="374"/>
      <c r="AE21" s="374"/>
      <c r="AF21" s="374"/>
      <c r="AG21" s="374"/>
      <c r="AH21" s="13"/>
      <c r="AI21" s="13"/>
      <c r="AJ21" s="13">
        <v>1654</v>
      </c>
      <c r="AK21" s="13"/>
      <c r="AL21" s="389"/>
      <c r="AM21" s="13">
        <f aca="true" t="shared" si="0" ref="AM21:AM29">AF21-AJ21</f>
        <v>-1654</v>
      </c>
      <c r="AN21" s="13"/>
      <c r="AO21" s="13"/>
      <c r="AP21" s="13"/>
      <c r="AQ21" s="13"/>
    </row>
    <row r="22" spans="1:43" s="9" customFormat="1" ht="12.75" customHeight="1">
      <c r="A22" s="38"/>
      <c r="B22" s="39" t="s">
        <v>79</v>
      </c>
      <c r="C22" s="39"/>
      <c r="D22" s="39"/>
      <c r="E22" s="49"/>
      <c r="F22" s="186"/>
      <c r="G22" s="192">
        <v>452</v>
      </c>
      <c r="H22" s="193"/>
      <c r="I22" s="134"/>
      <c r="J22" s="135">
        <v>-2268</v>
      </c>
      <c r="K22" s="136"/>
      <c r="L22" s="52"/>
      <c r="M22" s="209"/>
      <c r="N22" s="192">
        <v>-754</v>
      </c>
      <c r="O22" s="193"/>
      <c r="P22" s="134"/>
      <c r="Q22" s="135">
        <v>-2059</v>
      </c>
      <c r="R22" s="136"/>
      <c r="S22" s="53"/>
      <c r="T22" s="135"/>
      <c r="U22" s="135"/>
      <c r="V22" s="135"/>
      <c r="W22" s="375"/>
      <c r="X22" s="375"/>
      <c r="Y22" s="135"/>
      <c r="Z22" s="135"/>
      <c r="AA22" s="135"/>
      <c r="AB22" s="376"/>
      <c r="AC22" s="374"/>
      <c r="AD22" s="374"/>
      <c r="AE22" s="374"/>
      <c r="AF22" s="374"/>
      <c r="AG22" s="374"/>
      <c r="AH22" s="13"/>
      <c r="AI22" s="13"/>
      <c r="AJ22" s="13">
        <v>-2472</v>
      </c>
      <c r="AK22" s="13"/>
      <c r="AL22" s="13"/>
      <c r="AM22" s="13">
        <f t="shared" si="0"/>
        <v>2472</v>
      </c>
      <c r="AN22" s="13"/>
      <c r="AO22" s="13"/>
      <c r="AP22" s="13"/>
      <c r="AQ22" s="13"/>
    </row>
    <row r="23" spans="1:43" s="9" customFormat="1" ht="12.75" customHeight="1">
      <c r="A23" s="38"/>
      <c r="B23" s="39" t="s">
        <v>80</v>
      </c>
      <c r="C23" s="39"/>
      <c r="D23" s="39"/>
      <c r="E23" s="49"/>
      <c r="F23" s="186"/>
      <c r="G23" s="192">
        <v>-22057</v>
      </c>
      <c r="H23" s="193"/>
      <c r="I23" s="134"/>
      <c r="J23" s="135">
        <v>-17037</v>
      </c>
      <c r="K23" s="136"/>
      <c r="L23" s="52"/>
      <c r="M23" s="209"/>
      <c r="N23" s="192">
        <v>-41919</v>
      </c>
      <c r="O23" s="193"/>
      <c r="P23" s="134"/>
      <c r="Q23" s="135">
        <v>-35199</v>
      </c>
      <c r="R23" s="136"/>
      <c r="S23" s="53"/>
      <c r="T23" s="135"/>
      <c r="U23" s="135"/>
      <c r="V23" s="135"/>
      <c r="W23" s="375"/>
      <c r="X23" s="375"/>
      <c r="Y23" s="135"/>
      <c r="Z23" s="135"/>
      <c r="AA23" s="135"/>
      <c r="AB23" s="376"/>
      <c r="AC23" s="374"/>
      <c r="AD23" s="374"/>
      <c r="AE23" s="374"/>
      <c r="AF23" s="374"/>
      <c r="AG23" s="374"/>
      <c r="AH23" s="13"/>
      <c r="AI23" s="13"/>
      <c r="AJ23" s="13">
        <v>-66450</v>
      </c>
      <c r="AK23" s="13"/>
      <c r="AL23" s="13"/>
      <c r="AM23" s="374">
        <f t="shared" si="0"/>
        <v>66450</v>
      </c>
      <c r="AN23" s="13"/>
      <c r="AO23" s="13"/>
      <c r="AP23" s="13"/>
      <c r="AQ23" s="13"/>
    </row>
    <row r="24" spans="1:43" s="9" customFormat="1" ht="12.75" customHeight="1">
      <c r="A24" s="38"/>
      <c r="B24" s="39" t="s">
        <v>35</v>
      </c>
      <c r="C24" s="39"/>
      <c r="D24" s="39"/>
      <c r="E24" s="49"/>
      <c r="F24" s="186"/>
      <c r="G24" s="192">
        <v>-38</v>
      </c>
      <c r="H24" s="193"/>
      <c r="I24" s="134"/>
      <c r="J24" s="135">
        <v>-46</v>
      </c>
      <c r="K24" s="136"/>
      <c r="L24" s="52"/>
      <c r="M24" s="209"/>
      <c r="N24" s="192">
        <v>-81</v>
      </c>
      <c r="O24" s="193"/>
      <c r="P24" s="134"/>
      <c r="Q24" s="135">
        <v>-88</v>
      </c>
      <c r="R24" s="136"/>
      <c r="S24" s="53"/>
      <c r="T24" s="135"/>
      <c r="U24" s="135"/>
      <c r="V24" s="135"/>
      <c r="W24" s="375"/>
      <c r="X24" s="375"/>
      <c r="Y24" s="135"/>
      <c r="Z24" s="135"/>
      <c r="AA24" s="135"/>
      <c r="AB24" s="376"/>
      <c r="AC24" s="374"/>
      <c r="AD24" s="374"/>
      <c r="AE24" s="374"/>
      <c r="AF24" s="374"/>
      <c r="AG24" s="374"/>
      <c r="AH24" s="13"/>
      <c r="AI24" s="13"/>
      <c r="AJ24" s="13">
        <v>-300</v>
      </c>
      <c r="AK24" s="13"/>
      <c r="AL24" s="13"/>
      <c r="AM24" s="374">
        <f t="shared" si="0"/>
        <v>300</v>
      </c>
      <c r="AN24" s="13"/>
      <c r="AO24" s="13"/>
      <c r="AP24" s="13"/>
      <c r="AQ24" s="13"/>
    </row>
    <row r="25" spans="1:43" s="9" customFormat="1" ht="12.75" customHeight="1">
      <c r="A25" s="38"/>
      <c r="B25" s="39" t="s">
        <v>61</v>
      </c>
      <c r="C25" s="39"/>
      <c r="D25" s="39"/>
      <c r="E25" s="49"/>
      <c r="F25" s="186"/>
      <c r="G25" s="194">
        <v>-1709</v>
      </c>
      <c r="H25" s="195"/>
      <c r="I25" s="137"/>
      <c r="J25" s="138">
        <v>-2028</v>
      </c>
      <c r="K25" s="136"/>
      <c r="L25" s="52"/>
      <c r="M25" s="209"/>
      <c r="N25" s="194">
        <v>-3267</v>
      </c>
      <c r="O25" s="195"/>
      <c r="P25" s="137"/>
      <c r="Q25" s="138">
        <v>-3384</v>
      </c>
      <c r="R25" s="136"/>
      <c r="S25" s="53"/>
      <c r="T25" s="135"/>
      <c r="U25" s="135"/>
      <c r="V25" s="135"/>
      <c r="W25" s="375"/>
      <c r="X25" s="375"/>
      <c r="Y25" s="135"/>
      <c r="Z25" s="135"/>
      <c r="AA25" s="135"/>
      <c r="AB25" s="376"/>
      <c r="AC25" s="374"/>
      <c r="AD25" s="374"/>
      <c r="AE25" s="374"/>
      <c r="AF25" s="374"/>
      <c r="AG25" s="374"/>
      <c r="AH25" s="13"/>
      <c r="AI25" s="13"/>
      <c r="AJ25" s="13">
        <v>-6624</v>
      </c>
      <c r="AK25" s="13"/>
      <c r="AL25" s="13"/>
      <c r="AM25" s="374">
        <f t="shared" si="0"/>
        <v>6624</v>
      </c>
      <c r="AN25" s="13"/>
      <c r="AO25" s="13"/>
      <c r="AP25" s="13"/>
      <c r="AQ25" s="13"/>
    </row>
    <row r="26" spans="1:43" s="9" customFormat="1" ht="12.75" customHeight="1">
      <c r="A26" s="38"/>
      <c r="B26" s="54" t="s">
        <v>109</v>
      </c>
      <c r="C26" s="39"/>
      <c r="D26" s="39"/>
      <c r="E26" s="49"/>
      <c r="F26" s="186"/>
      <c r="G26" s="192">
        <f>SUM(G19:G25)</f>
        <v>2637</v>
      </c>
      <c r="H26" s="193"/>
      <c r="I26" s="134"/>
      <c r="J26" s="135">
        <f>SUM(J19:J25)</f>
        <v>1538</v>
      </c>
      <c r="K26" s="136"/>
      <c r="L26" s="52"/>
      <c r="M26" s="209"/>
      <c r="N26" s="192">
        <f>SUM(N19:N25)</f>
        <v>4710</v>
      </c>
      <c r="O26" s="193"/>
      <c r="P26" s="134"/>
      <c r="Q26" s="135">
        <f>SUM(Q19:Q25)</f>
        <v>3003</v>
      </c>
      <c r="R26" s="136"/>
      <c r="S26" s="53"/>
      <c r="T26" s="135"/>
      <c r="U26" s="135"/>
      <c r="V26" s="135"/>
      <c r="W26" s="375"/>
      <c r="X26" s="375"/>
      <c r="Y26" s="135"/>
      <c r="Z26" s="135"/>
      <c r="AA26" s="135"/>
      <c r="AB26" s="376"/>
      <c r="AC26" s="374"/>
      <c r="AD26" s="374"/>
      <c r="AE26" s="374"/>
      <c r="AF26" s="374"/>
      <c r="AG26" s="374"/>
      <c r="AH26" s="13"/>
      <c r="AI26" s="13"/>
      <c r="AJ26" s="13"/>
      <c r="AK26" s="13"/>
      <c r="AL26" s="13"/>
      <c r="AM26" s="374"/>
      <c r="AN26" s="13"/>
      <c r="AO26" s="13"/>
      <c r="AP26" s="13"/>
      <c r="AQ26" s="13"/>
    </row>
    <row r="27" spans="1:43" s="9" customFormat="1" ht="12.75" customHeight="1">
      <c r="A27" s="38"/>
      <c r="B27" s="39"/>
      <c r="C27" s="39"/>
      <c r="D27" s="39"/>
      <c r="E27" s="49"/>
      <c r="F27" s="186"/>
      <c r="G27" s="192"/>
      <c r="H27" s="193"/>
      <c r="I27" s="134"/>
      <c r="J27" s="135"/>
      <c r="K27" s="136"/>
      <c r="L27" s="52"/>
      <c r="M27" s="209"/>
      <c r="N27" s="192"/>
      <c r="O27" s="193"/>
      <c r="P27" s="134"/>
      <c r="Q27" s="135"/>
      <c r="R27" s="136"/>
      <c r="S27" s="53"/>
      <c r="T27" s="135"/>
      <c r="U27" s="135"/>
      <c r="V27" s="135"/>
      <c r="W27" s="375"/>
      <c r="X27" s="375"/>
      <c r="Y27" s="135"/>
      <c r="Z27" s="135"/>
      <c r="AA27" s="135"/>
      <c r="AB27" s="376"/>
      <c r="AC27" s="374"/>
      <c r="AD27" s="374"/>
      <c r="AE27" s="374"/>
      <c r="AF27" s="374"/>
      <c r="AG27" s="374"/>
      <c r="AH27" s="13"/>
      <c r="AI27" s="13"/>
      <c r="AJ27" s="13"/>
      <c r="AK27" s="13"/>
      <c r="AL27" s="13"/>
      <c r="AM27" s="374"/>
      <c r="AN27" s="13"/>
      <c r="AO27" s="13"/>
      <c r="AP27" s="13"/>
      <c r="AQ27" s="13"/>
    </row>
    <row r="28" spans="1:43" s="9" customFormat="1" ht="12.75" customHeight="1">
      <c r="A28" s="38"/>
      <c r="B28" s="39" t="s">
        <v>110</v>
      </c>
      <c r="C28" s="39"/>
      <c r="D28" s="39"/>
      <c r="E28" s="49"/>
      <c r="F28" s="186"/>
      <c r="G28" s="192">
        <v>146</v>
      </c>
      <c r="H28" s="193"/>
      <c r="I28" s="134"/>
      <c r="J28" s="135">
        <v>176</v>
      </c>
      <c r="K28" s="136"/>
      <c r="L28" s="52"/>
      <c r="M28" s="209"/>
      <c r="N28" s="192">
        <v>268</v>
      </c>
      <c r="O28" s="193"/>
      <c r="P28" s="134"/>
      <c r="Q28" s="135">
        <v>364</v>
      </c>
      <c r="R28" s="136"/>
      <c r="S28" s="53"/>
      <c r="T28" s="135"/>
      <c r="U28" s="135"/>
      <c r="V28" s="135"/>
      <c r="W28" s="375"/>
      <c r="X28" s="375"/>
      <c r="Y28" s="135"/>
      <c r="Z28" s="135"/>
      <c r="AA28" s="135"/>
      <c r="AB28" s="376"/>
      <c r="AC28" s="374"/>
      <c r="AD28" s="374"/>
      <c r="AE28" s="374"/>
      <c r="AF28" s="374"/>
      <c r="AG28" s="374"/>
      <c r="AH28" s="13"/>
      <c r="AI28" s="13"/>
      <c r="AJ28" s="13"/>
      <c r="AK28" s="13"/>
      <c r="AL28" s="13"/>
      <c r="AM28" s="374"/>
      <c r="AN28" s="13"/>
      <c r="AO28" s="13"/>
      <c r="AP28" s="13"/>
      <c r="AQ28" s="13"/>
    </row>
    <row r="29" spans="1:43" s="9" customFormat="1" ht="12.75" customHeight="1">
      <c r="A29" s="38"/>
      <c r="B29" s="39" t="s">
        <v>62</v>
      </c>
      <c r="C29" s="39"/>
      <c r="D29" s="39"/>
      <c r="E29" s="49"/>
      <c r="F29" s="186"/>
      <c r="G29" s="194">
        <v>-23</v>
      </c>
      <c r="H29" s="195"/>
      <c r="I29" s="137"/>
      <c r="J29" s="138">
        <v>-23</v>
      </c>
      <c r="K29" s="136"/>
      <c r="L29" s="52"/>
      <c r="M29" s="209"/>
      <c r="N29" s="194">
        <v>-49</v>
      </c>
      <c r="O29" s="195"/>
      <c r="P29" s="137"/>
      <c r="Q29" s="138">
        <v>-48</v>
      </c>
      <c r="R29" s="136"/>
      <c r="S29" s="53"/>
      <c r="T29" s="135"/>
      <c r="U29" s="135"/>
      <c r="V29" s="135"/>
      <c r="W29" s="375"/>
      <c r="X29" s="375"/>
      <c r="Y29" s="135"/>
      <c r="Z29" s="135"/>
      <c r="AA29" s="135"/>
      <c r="AB29" s="376"/>
      <c r="AC29" s="374"/>
      <c r="AD29" s="374"/>
      <c r="AE29" s="374"/>
      <c r="AF29" s="374"/>
      <c r="AG29" s="374"/>
      <c r="AH29" s="13"/>
      <c r="AI29" s="13"/>
      <c r="AJ29" s="13">
        <v>-113</v>
      </c>
      <c r="AK29" s="13"/>
      <c r="AL29" s="13"/>
      <c r="AM29" s="374">
        <f t="shared" si="0"/>
        <v>113</v>
      </c>
      <c r="AN29" s="13"/>
      <c r="AO29" s="13"/>
      <c r="AP29" s="13"/>
      <c r="AQ29" s="13"/>
    </row>
    <row r="30" spans="1:43" s="9" customFormat="1" ht="12.75" customHeight="1">
      <c r="A30" s="38"/>
      <c r="B30" s="54" t="s">
        <v>63</v>
      </c>
      <c r="C30" s="39"/>
      <c r="D30" s="39"/>
      <c r="E30" s="49"/>
      <c r="F30" s="186"/>
      <c r="G30" s="192">
        <f>SUM(G26:G29)</f>
        <v>2760</v>
      </c>
      <c r="H30" s="193"/>
      <c r="I30" s="134"/>
      <c r="J30" s="135">
        <f>SUM(J26:J29)</f>
        <v>1691</v>
      </c>
      <c r="K30" s="136"/>
      <c r="L30" s="52"/>
      <c r="M30" s="209"/>
      <c r="N30" s="192">
        <f>SUM(N26:N29)</f>
        <v>4929</v>
      </c>
      <c r="O30" s="193"/>
      <c r="P30" s="134"/>
      <c r="Q30" s="135">
        <f>SUM(Q26:Q29)</f>
        <v>3319</v>
      </c>
      <c r="R30" s="136"/>
      <c r="S30" s="53"/>
      <c r="T30" s="135"/>
      <c r="U30" s="135"/>
      <c r="V30" s="135"/>
      <c r="W30" s="375"/>
      <c r="X30" s="375"/>
      <c r="Y30" s="135"/>
      <c r="Z30" s="135"/>
      <c r="AA30" s="135"/>
      <c r="AB30" s="135"/>
      <c r="AC30" s="377"/>
      <c r="AD30" s="377"/>
      <c r="AE30" s="377"/>
      <c r="AF30" s="377"/>
      <c r="AG30" s="377"/>
      <c r="AH30" s="377">
        <f>SUM(AH19:AH29)</f>
        <v>0</v>
      </c>
      <c r="AI30" s="377"/>
      <c r="AJ30" s="377">
        <f>SUM(AJ19:AJ29)</f>
        <v>5369</v>
      </c>
      <c r="AK30" s="377">
        <f>SUM(AK19:AK29)</f>
        <v>0</v>
      </c>
      <c r="AL30" s="377"/>
      <c r="AM30" s="377">
        <f>SUM(AM19:AM29)</f>
        <v>-5369</v>
      </c>
      <c r="AN30" s="13"/>
      <c r="AO30" s="13"/>
      <c r="AP30" s="13"/>
      <c r="AQ30" s="13"/>
    </row>
    <row r="31" spans="1:43" s="9" customFormat="1" ht="12.75" customHeight="1">
      <c r="A31" s="38"/>
      <c r="B31" s="39"/>
      <c r="C31" s="39"/>
      <c r="D31" s="39"/>
      <c r="E31" s="49"/>
      <c r="F31" s="186"/>
      <c r="G31" s="192"/>
      <c r="H31" s="193"/>
      <c r="I31" s="134"/>
      <c r="J31" s="135"/>
      <c r="K31" s="136"/>
      <c r="L31" s="52"/>
      <c r="M31" s="209"/>
      <c r="N31" s="192"/>
      <c r="O31" s="193"/>
      <c r="P31" s="134"/>
      <c r="Q31" s="135"/>
      <c r="R31" s="136"/>
      <c r="S31" s="53"/>
      <c r="T31" s="135"/>
      <c r="U31" s="135"/>
      <c r="V31" s="135"/>
      <c r="W31" s="375"/>
      <c r="X31" s="375"/>
      <c r="Y31" s="135"/>
      <c r="Z31" s="135"/>
      <c r="AA31" s="135"/>
      <c r="AB31" s="376"/>
      <c r="AC31" s="374"/>
      <c r="AD31" s="374"/>
      <c r="AE31" s="374"/>
      <c r="AF31" s="374"/>
      <c r="AG31" s="374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s="9" customFormat="1" ht="12.75" customHeight="1">
      <c r="A32" s="38"/>
      <c r="B32" s="39" t="s">
        <v>64</v>
      </c>
      <c r="C32" s="39"/>
      <c r="D32" s="39"/>
      <c r="E32" s="49">
        <v>21</v>
      </c>
      <c r="F32" s="186"/>
      <c r="G32" s="194">
        <v>-678</v>
      </c>
      <c r="H32" s="195"/>
      <c r="I32" s="137"/>
      <c r="J32" s="138">
        <v>-563</v>
      </c>
      <c r="K32" s="136"/>
      <c r="L32" s="52"/>
      <c r="M32" s="209"/>
      <c r="N32" s="194">
        <v>-1209</v>
      </c>
      <c r="O32" s="195"/>
      <c r="P32" s="137"/>
      <c r="Q32" s="138">
        <v>-926</v>
      </c>
      <c r="R32" s="136"/>
      <c r="S32" s="53"/>
      <c r="T32" s="135"/>
      <c r="U32" s="135"/>
      <c r="V32" s="135"/>
      <c r="W32" s="375"/>
      <c r="X32" s="375"/>
      <c r="Y32" s="135"/>
      <c r="Z32" s="135"/>
      <c r="AA32" s="135"/>
      <c r="AB32" s="376"/>
      <c r="AC32" s="374"/>
      <c r="AD32" s="374"/>
      <c r="AE32" s="374"/>
      <c r="AF32" s="374"/>
      <c r="AG32" s="374"/>
      <c r="AH32" s="13"/>
      <c r="AI32" s="13"/>
      <c r="AJ32" s="13">
        <v>-1403</v>
      </c>
      <c r="AK32" s="13"/>
      <c r="AL32" s="13"/>
      <c r="AM32" s="374">
        <f>Q32-AJ32</f>
        <v>477</v>
      </c>
      <c r="AN32" s="13"/>
      <c r="AO32" s="13"/>
      <c r="AP32" s="13"/>
      <c r="AQ32" s="13"/>
    </row>
    <row r="33" spans="1:43" s="9" customFormat="1" ht="12.75" customHeight="1" thickBot="1">
      <c r="A33" s="38"/>
      <c r="B33" s="54" t="s">
        <v>65</v>
      </c>
      <c r="C33" s="55"/>
      <c r="D33" s="56"/>
      <c r="E33" s="49"/>
      <c r="F33" s="186"/>
      <c r="G33" s="196">
        <f>G30+G32</f>
        <v>2082</v>
      </c>
      <c r="H33" s="197"/>
      <c r="I33" s="139"/>
      <c r="J33" s="140">
        <f>J30+J32</f>
        <v>1128</v>
      </c>
      <c r="K33" s="136"/>
      <c r="L33" s="52"/>
      <c r="M33" s="209"/>
      <c r="N33" s="196">
        <f>N30+N32</f>
        <v>3720</v>
      </c>
      <c r="O33" s="197"/>
      <c r="P33" s="139"/>
      <c r="Q33" s="140">
        <f>Q30+Q32</f>
        <v>2393</v>
      </c>
      <c r="R33" s="136"/>
      <c r="S33" s="53"/>
      <c r="T33" s="378"/>
      <c r="U33" s="135"/>
      <c r="V33" s="135"/>
      <c r="W33" s="375"/>
      <c r="X33" s="375"/>
      <c r="Y33" s="135"/>
      <c r="Z33" s="135"/>
      <c r="AA33" s="135"/>
      <c r="AB33" s="376"/>
      <c r="AC33" s="374"/>
      <c r="AD33" s="374"/>
      <c r="AE33" s="374"/>
      <c r="AF33" s="374"/>
      <c r="AG33" s="374"/>
      <c r="AH33" s="13"/>
      <c r="AI33" s="13"/>
      <c r="AJ33" s="389">
        <f>SUM(AJ30:AJ32)</f>
        <v>3966</v>
      </c>
      <c r="AK33" s="13"/>
      <c r="AL33" s="13"/>
      <c r="AM33" s="389">
        <f>SUM(AM30:AM32)</f>
        <v>-4892</v>
      </c>
      <c r="AN33" s="13"/>
      <c r="AO33" s="13"/>
      <c r="AP33" s="13"/>
      <c r="AQ33" s="13"/>
    </row>
    <row r="34" spans="1:43" s="9" customFormat="1" ht="12.75" customHeight="1">
      <c r="A34" s="38"/>
      <c r="B34" s="54"/>
      <c r="C34" s="39"/>
      <c r="D34" s="39"/>
      <c r="E34" s="49"/>
      <c r="F34" s="186"/>
      <c r="G34" s="192"/>
      <c r="H34" s="193"/>
      <c r="I34" s="134"/>
      <c r="J34" s="135"/>
      <c r="K34" s="136"/>
      <c r="L34" s="52"/>
      <c r="M34" s="209"/>
      <c r="N34" s="192"/>
      <c r="O34" s="193"/>
      <c r="P34" s="134"/>
      <c r="Q34" s="135"/>
      <c r="R34" s="136"/>
      <c r="S34" s="53"/>
      <c r="T34" s="135"/>
      <c r="U34" s="135"/>
      <c r="V34" s="135"/>
      <c r="W34" s="375"/>
      <c r="X34" s="375"/>
      <c r="Y34" s="135"/>
      <c r="Z34" s="135"/>
      <c r="AA34" s="135"/>
      <c r="AB34" s="369"/>
      <c r="AC34" s="374"/>
      <c r="AD34" s="374"/>
      <c r="AE34" s="374"/>
      <c r="AF34" s="374"/>
      <c r="AG34" s="374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9" customFormat="1" ht="12.75" customHeight="1">
      <c r="A35" s="38"/>
      <c r="B35" s="54" t="s">
        <v>82</v>
      </c>
      <c r="C35" s="39"/>
      <c r="D35" s="39"/>
      <c r="E35" s="49"/>
      <c r="F35" s="186"/>
      <c r="G35" s="192"/>
      <c r="H35" s="193"/>
      <c r="I35" s="134"/>
      <c r="J35" s="135"/>
      <c r="K35" s="136"/>
      <c r="L35" s="52"/>
      <c r="M35" s="209"/>
      <c r="N35" s="192"/>
      <c r="O35" s="193"/>
      <c r="P35" s="134"/>
      <c r="Q35" s="135"/>
      <c r="R35" s="136"/>
      <c r="S35" s="53"/>
      <c r="T35" s="135"/>
      <c r="U35" s="135"/>
      <c r="V35" s="135"/>
      <c r="W35" s="375"/>
      <c r="X35" s="375"/>
      <c r="Y35" s="135"/>
      <c r="Z35" s="135"/>
      <c r="AA35" s="135"/>
      <c r="AB35" s="369"/>
      <c r="AC35" s="374"/>
      <c r="AD35" s="374"/>
      <c r="AE35" s="374"/>
      <c r="AF35" s="374"/>
      <c r="AG35" s="374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9" customFormat="1" ht="12.75" customHeight="1">
      <c r="A36" s="38"/>
      <c r="B36" s="39" t="s">
        <v>66</v>
      </c>
      <c r="C36" s="39"/>
      <c r="D36" s="39"/>
      <c r="E36" s="49"/>
      <c r="F36" s="186"/>
      <c r="G36" s="192">
        <f>G33</f>
        <v>2082</v>
      </c>
      <c r="H36" s="193"/>
      <c r="I36" s="134"/>
      <c r="J36" s="135">
        <f>J33</f>
        <v>1128</v>
      </c>
      <c r="K36" s="136"/>
      <c r="L36" s="52"/>
      <c r="M36" s="209"/>
      <c r="N36" s="192">
        <f>N33</f>
        <v>3720</v>
      </c>
      <c r="O36" s="193"/>
      <c r="P36" s="134"/>
      <c r="Q36" s="135">
        <f>Q33</f>
        <v>2393</v>
      </c>
      <c r="R36" s="136"/>
      <c r="S36" s="53"/>
      <c r="T36" s="135"/>
      <c r="U36" s="135"/>
      <c r="V36" s="135"/>
      <c r="W36" s="375"/>
      <c r="X36" s="375"/>
      <c r="Y36" s="135"/>
      <c r="Z36" s="135"/>
      <c r="AA36" s="135"/>
      <c r="AB36" s="369"/>
      <c r="AC36" s="374"/>
      <c r="AD36" s="374"/>
      <c r="AE36" s="374"/>
      <c r="AF36" s="374"/>
      <c r="AG36" s="374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9" customFormat="1" ht="12.75" customHeight="1">
      <c r="A37" s="38"/>
      <c r="B37" s="39" t="s">
        <v>67</v>
      </c>
      <c r="C37" s="39"/>
      <c r="D37" s="39"/>
      <c r="E37" s="49"/>
      <c r="F37" s="186"/>
      <c r="G37" s="192">
        <v>0</v>
      </c>
      <c r="H37" s="193"/>
      <c r="I37" s="134"/>
      <c r="J37" s="135">
        <v>0</v>
      </c>
      <c r="K37" s="136"/>
      <c r="L37" s="52"/>
      <c r="M37" s="209"/>
      <c r="N37" s="192">
        <v>0</v>
      </c>
      <c r="O37" s="193"/>
      <c r="P37" s="134"/>
      <c r="Q37" s="135">
        <v>0</v>
      </c>
      <c r="R37" s="136"/>
      <c r="S37" s="53"/>
      <c r="T37" s="135"/>
      <c r="U37" s="135"/>
      <c r="V37" s="135"/>
      <c r="W37" s="375"/>
      <c r="X37" s="375"/>
      <c r="Y37" s="135"/>
      <c r="Z37" s="135"/>
      <c r="AA37" s="135"/>
      <c r="AB37" s="369"/>
      <c r="AC37" s="374"/>
      <c r="AD37" s="374"/>
      <c r="AE37" s="374"/>
      <c r="AF37" s="374"/>
      <c r="AG37" s="374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9" customFormat="1" ht="12.75" customHeight="1">
      <c r="A38" s="38"/>
      <c r="B38" s="39"/>
      <c r="C38" s="39"/>
      <c r="D38" s="39"/>
      <c r="E38" s="49"/>
      <c r="F38" s="186"/>
      <c r="G38" s="198">
        <f>G36+G37</f>
        <v>2082</v>
      </c>
      <c r="H38" s="199"/>
      <c r="I38" s="141"/>
      <c r="J38" s="142">
        <f>J36+J37</f>
        <v>1128</v>
      </c>
      <c r="K38" s="136"/>
      <c r="L38" s="52"/>
      <c r="M38" s="209"/>
      <c r="N38" s="198">
        <f>N36+N37</f>
        <v>3720</v>
      </c>
      <c r="O38" s="199"/>
      <c r="P38" s="141"/>
      <c r="Q38" s="142">
        <f>Q36+Q37</f>
        <v>2393</v>
      </c>
      <c r="R38" s="136"/>
      <c r="S38" s="53"/>
      <c r="T38" s="378"/>
      <c r="U38" s="135"/>
      <c r="V38" s="135"/>
      <c r="W38" s="375"/>
      <c r="X38" s="375"/>
      <c r="Y38" s="135"/>
      <c r="Z38" s="135"/>
      <c r="AA38" s="135"/>
      <c r="AB38" s="369"/>
      <c r="AC38" s="374"/>
      <c r="AD38" s="374"/>
      <c r="AE38" s="374"/>
      <c r="AF38" s="374"/>
      <c r="AG38" s="374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9" customFormat="1" ht="12.75" customHeight="1">
      <c r="A39" s="38"/>
      <c r="B39" s="39"/>
      <c r="C39" s="39"/>
      <c r="D39" s="39"/>
      <c r="E39" s="49"/>
      <c r="F39" s="186"/>
      <c r="G39" s="192"/>
      <c r="H39" s="193"/>
      <c r="I39" s="134"/>
      <c r="J39" s="135"/>
      <c r="K39" s="136"/>
      <c r="L39" s="52"/>
      <c r="M39" s="209"/>
      <c r="N39" s="192"/>
      <c r="O39" s="193"/>
      <c r="P39" s="134"/>
      <c r="Q39" s="135"/>
      <c r="R39" s="136"/>
      <c r="S39" s="53"/>
      <c r="T39" s="135"/>
      <c r="U39" s="135"/>
      <c r="V39" s="135"/>
      <c r="W39" s="375"/>
      <c r="X39" s="375"/>
      <c r="Y39" s="135"/>
      <c r="Z39" s="135"/>
      <c r="AA39" s="135"/>
      <c r="AB39" s="369"/>
      <c r="AC39" s="374"/>
      <c r="AD39" s="374"/>
      <c r="AE39" s="374"/>
      <c r="AF39" s="374"/>
      <c r="AG39" s="374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9" customFormat="1" ht="12.75" customHeight="1">
      <c r="A40" s="38"/>
      <c r="B40" s="54" t="s">
        <v>68</v>
      </c>
      <c r="C40" s="39"/>
      <c r="D40" s="39"/>
      <c r="E40" s="49"/>
      <c r="F40" s="186"/>
      <c r="G40" s="202"/>
      <c r="H40" s="203"/>
      <c r="I40" s="143"/>
      <c r="J40" s="144"/>
      <c r="K40" s="145"/>
      <c r="L40" s="60"/>
      <c r="M40" s="211"/>
      <c r="N40" s="202"/>
      <c r="O40" s="203"/>
      <c r="P40" s="143"/>
      <c r="Q40" s="144"/>
      <c r="R40" s="132"/>
      <c r="S40" s="41"/>
      <c r="T40" s="144"/>
      <c r="U40" s="56"/>
      <c r="V40" s="135"/>
      <c r="W40" s="375"/>
      <c r="X40" s="375"/>
      <c r="Y40" s="56"/>
      <c r="Z40" s="56"/>
      <c r="AA40" s="56"/>
      <c r="AB40" s="369"/>
      <c r="AC40" s="374"/>
      <c r="AD40" s="374"/>
      <c r="AE40" s="374"/>
      <c r="AF40" s="374"/>
      <c r="AG40" s="374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9" customFormat="1" ht="12.75" customHeight="1">
      <c r="A41" s="38"/>
      <c r="B41" s="54" t="s">
        <v>136</v>
      </c>
      <c r="C41" s="39"/>
      <c r="D41" s="39"/>
      <c r="E41" s="49"/>
      <c r="F41" s="186"/>
      <c r="G41" s="202"/>
      <c r="H41" s="203"/>
      <c r="I41" s="143"/>
      <c r="J41" s="144"/>
      <c r="K41" s="145"/>
      <c r="L41" s="60"/>
      <c r="M41" s="211"/>
      <c r="N41" s="202"/>
      <c r="O41" s="203"/>
      <c r="P41" s="143"/>
      <c r="Q41" s="144"/>
      <c r="R41" s="132"/>
      <c r="S41" s="41"/>
      <c r="T41" s="144"/>
      <c r="U41" s="56"/>
      <c r="V41" s="135"/>
      <c r="W41" s="366"/>
      <c r="X41" s="375"/>
      <c r="Y41" s="56"/>
      <c r="Z41" s="56"/>
      <c r="AA41" s="56"/>
      <c r="AB41" s="369"/>
      <c r="AC41" s="374"/>
      <c r="AD41" s="374"/>
      <c r="AE41" s="374"/>
      <c r="AF41" s="374"/>
      <c r="AG41" s="374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9" customFormat="1" ht="12.75" customHeight="1">
      <c r="A42" s="38"/>
      <c r="B42" s="39"/>
      <c r="C42" s="39"/>
      <c r="D42" s="39"/>
      <c r="E42" s="49"/>
      <c r="F42" s="186"/>
      <c r="G42" s="190"/>
      <c r="H42" s="191"/>
      <c r="I42" s="133"/>
      <c r="J42" s="56"/>
      <c r="K42" s="132"/>
      <c r="L42" s="39"/>
      <c r="M42" s="186"/>
      <c r="N42" s="190"/>
      <c r="O42" s="191"/>
      <c r="P42" s="133"/>
      <c r="Q42" s="56"/>
      <c r="R42" s="132"/>
      <c r="S42" s="41"/>
      <c r="T42" s="56"/>
      <c r="U42" s="56"/>
      <c r="V42" s="135"/>
      <c r="W42" s="366"/>
      <c r="X42" s="375"/>
      <c r="Y42" s="56"/>
      <c r="Z42" s="56"/>
      <c r="AA42" s="56"/>
      <c r="AB42" s="369"/>
      <c r="AC42" s="374"/>
      <c r="AD42" s="374"/>
      <c r="AE42" s="374"/>
      <c r="AF42" s="374"/>
      <c r="AG42" s="374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9" customFormat="1" ht="12.75" customHeight="1" thickBot="1">
      <c r="A43" s="38"/>
      <c r="B43" s="39" t="s">
        <v>19</v>
      </c>
      <c r="C43" s="39" t="s">
        <v>58</v>
      </c>
      <c r="D43" s="39"/>
      <c r="E43" s="49">
        <v>29</v>
      </c>
      <c r="F43" s="186"/>
      <c r="G43" s="204">
        <v>0.29</v>
      </c>
      <c r="H43" s="203"/>
      <c r="I43" s="143"/>
      <c r="J43" s="150">
        <v>0.16</v>
      </c>
      <c r="K43" s="145"/>
      <c r="L43" s="60"/>
      <c r="M43" s="211"/>
      <c r="N43" s="212">
        <v>0.52</v>
      </c>
      <c r="O43" s="203"/>
      <c r="P43" s="143"/>
      <c r="Q43" s="150">
        <v>0.34</v>
      </c>
      <c r="R43" s="132"/>
      <c r="S43" s="61"/>
      <c r="T43" s="151"/>
      <c r="U43" s="379"/>
      <c r="V43" s="135"/>
      <c r="W43" s="380"/>
      <c r="X43" s="375"/>
      <c r="Y43" s="379"/>
      <c r="Z43" s="379"/>
      <c r="AA43" s="379"/>
      <c r="AB43" s="369"/>
      <c r="AC43" s="374"/>
      <c r="AD43" s="374"/>
      <c r="AE43" s="374"/>
      <c r="AF43" s="374"/>
      <c r="AG43" s="374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s="9" customFormat="1" ht="12.75" customHeight="1">
      <c r="A44" s="38"/>
      <c r="B44" s="39"/>
      <c r="C44" s="39"/>
      <c r="D44" s="39"/>
      <c r="E44" s="49"/>
      <c r="F44" s="186"/>
      <c r="G44" s="205"/>
      <c r="H44" s="203"/>
      <c r="I44" s="143"/>
      <c r="J44" s="151"/>
      <c r="K44" s="145"/>
      <c r="L44" s="60"/>
      <c r="M44" s="211"/>
      <c r="N44" s="213"/>
      <c r="O44" s="203"/>
      <c r="P44" s="143"/>
      <c r="Q44" s="151"/>
      <c r="R44" s="132"/>
      <c r="S44" s="61"/>
      <c r="T44" s="151"/>
      <c r="U44" s="379"/>
      <c r="V44" s="135"/>
      <c r="W44" s="380"/>
      <c r="X44" s="375"/>
      <c r="Y44" s="379"/>
      <c r="Z44" s="379"/>
      <c r="AA44" s="379"/>
      <c r="AB44" s="369"/>
      <c r="AC44" s="374"/>
      <c r="AD44" s="374"/>
      <c r="AE44" s="374"/>
      <c r="AF44" s="374"/>
      <c r="AG44" s="374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9" customFormat="1" ht="12.75" customHeight="1" thickBot="1">
      <c r="A45" s="38"/>
      <c r="B45" s="39" t="s">
        <v>59</v>
      </c>
      <c r="C45" s="39" t="s">
        <v>60</v>
      </c>
      <c r="D45" s="39"/>
      <c r="E45" s="49">
        <v>29</v>
      </c>
      <c r="F45" s="186"/>
      <c r="G45" s="206">
        <v>0.27</v>
      </c>
      <c r="H45" s="203"/>
      <c r="I45" s="143"/>
      <c r="J45" s="146">
        <v>0.15</v>
      </c>
      <c r="K45" s="145"/>
      <c r="L45" s="60"/>
      <c r="M45" s="211"/>
      <c r="N45" s="206">
        <v>0.48</v>
      </c>
      <c r="O45" s="203"/>
      <c r="P45" s="143"/>
      <c r="Q45" s="146">
        <v>0.32</v>
      </c>
      <c r="R45" s="132"/>
      <c r="S45" s="61"/>
      <c r="T45" s="381"/>
      <c r="U45" s="379"/>
      <c r="V45" s="135"/>
      <c r="W45" s="380"/>
      <c r="X45" s="375"/>
      <c r="Y45" s="379"/>
      <c r="Z45" s="379"/>
      <c r="AA45" s="379"/>
      <c r="AB45" s="369"/>
      <c r="AC45" s="374"/>
      <c r="AD45" s="374"/>
      <c r="AE45" s="374"/>
      <c r="AF45" s="374"/>
      <c r="AG45" s="374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9" customFormat="1" ht="12.75" customHeight="1">
      <c r="A46" s="38"/>
      <c r="B46" s="39"/>
      <c r="C46" s="39"/>
      <c r="D46" s="39"/>
      <c r="E46" s="49"/>
      <c r="F46" s="186"/>
      <c r="G46" s="190"/>
      <c r="H46" s="191"/>
      <c r="I46" s="133"/>
      <c r="J46" s="72"/>
      <c r="K46" s="132"/>
      <c r="L46" s="39"/>
      <c r="M46" s="186"/>
      <c r="N46" s="190"/>
      <c r="O46" s="191"/>
      <c r="P46" s="133"/>
      <c r="Q46" s="72"/>
      <c r="R46" s="132"/>
      <c r="S46" s="61"/>
      <c r="T46" s="379"/>
      <c r="U46" s="379"/>
      <c r="V46" s="379"/>
      <c r="W46" s="380"/>
      <c r="X46" s="375"/>
      <c r="Y46" s="379"/>
      <c r="Z46" s="379"/>
      <c r="AA46" s="379"/>
      <c r="AB46" s="369"/>
      <c r="AC46" s="374"/>
      <c r="AD46" s="374"/>
      <c r="AE46" s="374"/>
      <c r="AF46" s="374"/>
      <c r="AG46" s="374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9" customFormat="1" ht="15.75">
      <c r="A47" s="45"/>
      <c r="B47" s="46"/>
      <c r="C47" s="46"/>
      <c r="D47" s="46"/>
      <c r="E47" s="62"/>
      <c r="F47" s="183"/>
      <c r="G47" s="207"/>
      <c r="H47" s="208"/>
      <c r="I47" s="147"/>
      <c r="J47" s="148"/>
      <c r="K47" s="149"/>
      <c r="L47" s="63"/>
      <c r="M47" s="214"/>
      <c r="N47" s="207"/>
      <c r="O47" s="208"/>
      <c r="P47" s="147"/>
      <c r="Q47" s="148"/>
      <c r="R47" s="152"/>
      <c r="S47" s="61"/>
      <c r="T47" s="379"/>
      <c r="U47" s="379"/>
      <c r="V47" s="379"/>
      <c r="W47" s="380"/>
      <c r="X47" s="380"/>
      <c r="Y47" s="379"/>
      <c r="Z47" s="379"/>
      <c r="AA47" s="379"/>
      <c r="AB47" s="369"/>
      <c r="AC47" s="374"/>
      <c r="AD47" s="374"/>
      <c r="AE47" s="374"/>
      <c r="AF47" s="374"/>
      <c r="AG47" s="374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5"/>
      <c r="U48" s="55"/>
      <c r="V48" s="56"/>
      <c r="W48" s="366"/>
      <c r="X48" s="366"/>
      <c r="Y48" s="56"/>
      <c r="Z48" s="56"/>
      <c r="AA48" s="56"/>
      <c r="AB48" s="369"/>
      <c r="AC48" s="374"/>
      <c r="AD48" s="374"/>
      <c r="AE48" s="374"/>
      <c r="AF48" s="374"/>
      <c r="AG48" s="374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s="9" customFormat="1" ht="12.75" customHeight="1">
      <c r="A49" s="391" t="s">
        <v>112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41"/>
      <c r="T49" s="55"/>
      <c r="U49" s="55"/>
      <c r="V49" s="56"/>
      <c r="W49" s="366"/>
      <c r="X49" s="366"/>
      <c r="Y49" s="56"/>
      <c r="Z49" s="56"/>
      <c r="AA49" s="56"/>
      <c r="AB49" s="369"/>
      <c r="AC49" s="374"/>
      <c r="AD49" s="374"/>
      <c r="AE49" s="374"/>
      <c r="AF49" s="374"/>
      <c r="AG49" s="374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s="9" customFormat="1" ht="12.75" customHeight="1">
      <c r="A50" s="391" t="s">
        <v>111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41"/>
      <c r="T50" s="55"/>
      <c r="U50" s="55"/>
      <c r="V50" s="56"/>
      <c r="W50" s="366"/>
      <c r="X50" s="366"/>
      <c r="Y50" s="56"/>
      <c r="Z50" s="56"/>
      <c r="AA50" s="56"/>
      <c r="AB50" s="369"/>
      <c r="AC50" s="374"/>
      <c r="AD50" s="374"/>
      <c r="AE50" s="374"/>
      <c r="AF50" s="374"/>
      <c r="AG50" s="374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5"/>
      <c r="U51" s="55"/>
      <c r="V51" s="56"/>
      <c r="W51" s="366"/>
      <c r="X51" s="366"/>
      <c r="Y51" s="56"/>
      <c r="Z51" s="56"/>
      <c r="AA51" s="56"/>
      <c r="AB51" s="369"/>
      <c r="AC51" s="374"/>
      <c r="AD51" s="374"/>
      <c r="AE51" s="374"/>
      <c r="AF51" s="374"/>
      <c r="AG51" s="374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366"/>
      <c r="X52" s="366"/>
      <c r="Y52" s="66"/>
      <c r="Z52" s="66"/>
      <c r="AA52" s="66"/>
      <c r="AB52" s="80"/>
      <c r="AC52" s="374"/>
      <c r="AD52" s="374"/>
      <c r="AE52" s="374"/>
      <c r="AF52" s="374"/>
      <c r="AG52" s="374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9" customFormat="1" ht="15.7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366"/>
      <c r="X53" s="366"/>
      <c r="Y53" s="66"/>
      <c r="Z53" s="66"/>
      <c r="AA53" s="66"/>
      <c r="AB53" s="80"/>
      <c r="AC53" s="374"/>
      <c r="AD53" s="374"/>
      <c r="AE53" s="374"/>
      <c r="AF53" s="374"/>
      <c r="AG53" s="374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366"/>
      <c r="X54" s="366"/>
      <c r="Y54" s="56"/>
      <c r="Z54" s="56"/>
      <c r="AA54" s="56"/>
      <c r="AB54" s="369"/>
      <c r="AC54" s="374"/>
      <c r="AD54" s="374"/>
      <c r="AE54" s="374"/>
      <c r="AF54" s="374"/>
      <c r="AG54" s="374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s="9" customFormat="1" ht="15.7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71"/>
      <c r="W55" s="382"/>
      <c r="X55" s="382"/>
      <c r="Y55" s="71"/>
      <c r="Z55" s="71"/>
      <c r="AA55" s="71"/>
      <c r="AB55" s="383"/>
      <c r="AC55" s="374"/>
      <c r="AD55" s="374"/>
      <c r="AE55" s="374"/>
      <c r="AF55" s="374"/>
      <c r="AG55" s="374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s="9" customFormat="1" ht="21">
      <c r="A56" s="400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374"/>
      <c r="AD56" s="374"/>
      <c r="AE56" s="374"/>
      <c r="AF56" s="374"/>
      <c r="AG56" s="374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s="9" customFormat="1" ht="24" customHeight="1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74"/>
      <c r="AD57" s="374"/>
      <c r="AE57" s="374"/>
      <c r="AF57" s="374"/>
      <c r="AG57" s="374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366"/>
      <c r="X58" s="366"/>
      <c r="Y58" s="66"/>
      <c r="Z58" s="66"/>
      <c r="AA58" s="66"/>
      <c r="AB58" s="80"/>
      <c r="AC58" s="374"/>
      <c r="AD58" s="374"/>
      <c r="AE58" s="374"/>
      <c r="AF58" s="374"/>
      <c r="AG58" s="374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s="9" customFormat="1" ht="15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66"/>
      <c r="X59" s="366"/>
      <c r="Y59" s="66"/>
      <c r="Z59" s="66"/>
      <c r="AA59" s="66"/>
      <c r="AB59" s="80"/>
      <c r="AC59" s="374"/>
      <c r="AD59" s="374"/>
      <c r="AE59" s="374"/>
      <c r="AF59" s="374"/>
      <c r="AG59" s="374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s="9" customFormat="1" ht="15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66"/>
      <c r="W60" s="366"/>
      <c r="X60" s="366"/>
      <c r="Y60" s="66"/>
      <c r="Z60" s="66"/>
      <c r="AA60" s="66"/>
      <c r="AB60" s="80"/>
      <c r="AC60" s="374"/>
      <c r="AD60" s="374"/>
      <c r="AE60" s="374"/>
      <c r="AF60" s="374"/>
      <c r="AG60" s="374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s="9" customFormat="1" ht="15">
      <c r="A61" s="66"/>
      <c r="B61" s="56"/>
      <c r="C61" s="56"/>
      <c r="D61" s="56"/>
      <c r="E61" s="56"/>
      <c r="F61" s="56"/>
      <c r="G61" s="56"/>
      <c r="H61" s="56"/>
      <c r="I61" s="395"/>
      <c r="J61" s="395"/>
      <c r="K61" s="395"/>
      <c r="L61" s="395"/>
      <c r="M61" s="395"/>
      <c r="N61" s="395"/>
      <c r="O61" s="56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74"/>
      <c r="AD61" s="374"/>
      <c r="AE61" s="374"/>
      <c r="AF61" s="374"/>
      <c r="AG61" s="374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s="9" customFormat="1" ht="15.7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56"/>
      <c r="W62" s="366"/>
      <c r="X62" s="366"/>
      <c r="Y62" s="56"/>
      <c r="Z62" s="56"/>
      <c r="AA62" s="56"/>
      <c r="AB62" s="369"/>
      <c r="AC62" s="374"/>
      <c r="AD62" s="374"/>
      <c r="AE62" s="374"/>
      <c r="AF62" s="374"/>
      <c r="AG62" s="374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s="9" customFormat="1" ht="15.7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72"/>
      <c r="W63" s="311"/>
      <c r="X63" s="311"/>
      <c r="Y63" s="72"/>
      <c r="Z63" s="72"/>
      <c r="AA63" s="72"/>
      <c r="AB63" s="369"/>
      <c r="AC63" s="374"/>
      <c r="AD63" s="374"/>
      <c r="AE63" s="374"/>
      <c r="AF63" s="374"/>
      <c r="AG63" s="374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s="9" customFormat="1" ht="15.7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72"/>
      <c r="W64" s="311"/>
      <c r="X64" s="311"/>
      <c r="Y64" s="72"/>
      <c r="Z64" s="72"/>
      <c r="AA64" s="72"/>
      <c r="AB64" s="369"/>
      <c r="AC64" s="374"/>
      <c r="AD64" s="374"/>
      <c r="AE64" s="374"/>
      <c r="AF64" s="374"/>
      <c r="AG64" s="374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s="9" customFormat="1" ht="15.7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72"/>
      <c r="W65" s="311"/>
      <c r="X65" s="311"/>
      <c r="Y65" s="72"/>
      <c r="Z65" s="72"/>
      <c r="AA65" s="72"/>
      <c r="AB65" s="369"/>
      <c r="AC65" s="374"/>
      <c r="AD65" s="374"/>
      <c r="AE65" s="374"/>
      <c r="AF65" s="374"/>
      <c r="AG65" s="374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s="9" customFormat="1" ht="15.7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72"/>
      <c r="W66" s="311"/>
      <c r="X66" s="311"/>
      <c r="Y66" s="72"/>
      <c r="Z66" s="72"/>
      <c r="AA66" s="72"/>
      <c r="AB66" s="369"/>
      <c r="AC66" s="374"/>
      <c r="AD66" s="374"/>
      <c r="AE66" s="374"/>
      <c r="AF66" s="374"/>
      <c r="AG66" s="374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s="9" customFormat="1" ht="15.7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72"/>
      <c r="W67" s="311"/>
      <c r="X67" s="311"/>
      <c r="Y67" s="72"/>
      <c r="Z67" s="72"/>
      <c r="AA67" s="72"/>
      <c r="AB67" s="369"/>
      <c r="AC67" s="374"/>
      <c r="AD67" s="374"/>
      <c r="AE67" s="374"/>
      <c r="AF67" s="374"/>
      <c r="AG67" s="374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s="9" customFormat="1" ht="15.7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72"/>
      <c r="W68" s="311"/>
      <c r="X68" s="311"/>
      <c r="Y68" s="72"/>
      <c r="Z68" s="72"/>
      <c r="AA68" s="72"/>
      <c r="AB68" s="369"/>
      <c r="AC68" s="374"/>
      <c r="AD68" s="374"/>
      <c r="AE68" s="374"/>
      <c r="AF68" s="374"/>
      <c r="AG68" s="374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s="9" customFormat="1" ht="15.7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72"/>
      <c r="W69" s="311"/>
      <c r="X69" s="311"/>
      <c r="Y69" s="72"/>
      <c r="Z69" s="72"/>
      <c r="AA69" s="72"/>
      <c r="AB69" s="369"/>
      <c r="AC69" s="374"/>
      <c r="AD69" s="374"/>
      <c r="AE69" s="374"/>
      <c r="AF69" s="374"/>
      <c r="AG69" s="374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s="9" customFormat="1" ht="15.7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72"/>
      <c r="W70" s="311"/>
      <c r="X70" s="311"/>
      <c r="Y70" s="72"/>
      <c r="Z70" s="72"/>
      <c r="AA70" s="72"/>
      <c r="AB70" s="369"/>
      <c r="AC70" s="374"/>
      <c r="AD70" s="374"/>
      <c r="AE70" s="374"/>
      <c r="AF70" s="374"/>
      <c r="AG70" s="374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28" ht="15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366"/>
      <c r="X71" s="366"/>
      <c r="Y71" s="56"/>
      <c r="Z71" s="56"/>
      <c r="AA71" s="56"/>
      <c r="AB71" s="369"/>
    </row>
    <row r="72" spans="1:28" ht="15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366"/>
      <c r="X72" s="366"/>
      <c r="Y72" s="56"/>
      <c r="Z72" s="56"/>
      <c r="AA72" s="56"/>
      <c r="AB72" s="369"/>
    </row>
    <row r="73" spans="1:28" ht="15.7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352"/>
      <c r="X73" s="352"/>
      <c r="Y73" s="77"/>
      <c r="Z73" s="77"/>
      <c r="AA73" s="77"/>
      <c r="AB73" s="369"/>
    </row>
    <row r="74" spans="1:28" ht="15.7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352"/>
      <c r="X74" s="352"/>
      <c r="Y74" s="77"/>
      <c r="Z74" s="77"/>
      <c r="AA74" s="77"/>
      <c r="AB74" s="369"/>
    </row>
    <row r="75" spans="1:28" ht="15.7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352"/>
      <c r="X75" s="352"/>
      <c r="Y75" s="77"/>
      <c r="Z75" s="77"/>
      <c r="AA75" s="77"/>
      <c r="AB75" s="369"/>
    </row>
    <row r="76" spans="1:28" ht="15.7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352"/>
      <c r="X76" s="352"/>
      <c r="Y76" s="77"/>
      <c r="Z76" s="77"/>
      <c r="AA76" s="77"/>
      <c r="AB76" s="369"/>
    </row>
    <row r="77" spans="1:28" ht="1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18"/>
      <c r="W77" s="384"/>
      <c r="X77" s="384"/>
      <c r="Y77" s="18"/>
      <c r="Z77" s="18"/>
      <c r="AA77" s="18"/>
      <c r="AB77" s="374"/>
    </row>
    <row r="78" spans="1:28" ht="1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21"/>
      <c r="W78" s="385"/>
      <c r="X78" s="385"/>
      <c r="Y78" s="21"/>
      <c r="Z78" s="21"/>
      <c r="AA78" s="21"/>
      <c r="AB78" s="374"/>
    </row>
    <row r="79" spans="1:28" ht="1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21"/>
      <c r="W79" s="385"/>
      <c r="X79" s="385"/>
      <c r="Y79" s="21"/>
      <c r="Z79" s="21"/>
      <c r="AA79" s="21"/>
      <c r="AB79" s="374"/>
    </row>
    <row r="80" spans="1:21" ht="1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  <c r="T80" s="19"/>
      <c r="U80" s="19"/>
    </row>
    <row r="81" spans="1:21" ht="1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  <c r="T81" s="19"/>
      <c r="U81" s="19"/>
    </row>
    <row r="82" spans="1:2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</sheetData>
  <sheetProtection/>
  <mergeCells count="13">
    <mergeCell ref="I61:N61"/>
    <mergeCell ref="P61:AB61"/>
    <mergeCell ref="A4:R4"/>
    <mergeCell ref="F8:K8"/>
    <mergeCell ref="M8:R8"/>
    <mergeCell ref="B3:S3"/>
    <mergeCell ref="A56:AB56"/>
    <mergeCell ref="A57:AB57"/>
    <mergeCell ref="A49:R49"/>
    <mergeCell ref="A50:R50"/>
    <mergeCell ref="A1:R1"/>
    <mergeCell ref="A2:R2"/>
    <mergeCell ref="A5:R5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X68"/>
  <sheetViews>
    <sheetView showGridLines="0" zoomScale="80" zoomScaleNormal="80" zoomScaleSheetLayoutView="75" workbookViewId="0" topLeftCell="A1">
      <selection activeCell="N16" sqref="N16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44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  <col min="12" max="12" width="10.57421875" style="0" bestFit="1" customWidth="1"/>
    <col min="13" max="13" width="13.421875" style="0" bestFit="1" customWidth="1"/>
    <col min="16" max="16" width="9.421875" style="0" bestFit="1" customWidth="1"/>
    <col min="17" max="17" width="9.28125" style="0" bestFit="1" customWidth="1"/>
    <col min="19" max="19" width="9.421875" style="0" bestFit="1" customWidth="1"/>
    <col min="20" max="20" width="9.28125" style="0" bestFit="1" customWidth="1"/>
  </cols>
  <sheetData>
    <row r="1" spans="1:17" ht="39.75" customHeight="1">
      <c r="A1" s="392" t="str">
        <f>+'Comprehensive Income'!A1</f>
        <v>MARCO HOLDINGS BERHAD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4"/>
      <c r="M1" s="78"/>
      <c r="N1" s="78"/>
      <c r="O1" s="78"/>
      <c r="P1" s="34"/>
      <c r="Q1" s="34"/>
    </row>
    <row r="2" spans="1:17" ht="12.75" customHeight="1">
      <c r="A2" s="393" t="str">
        <f>+'Comprehensive Income'!A2</f>
        <v>(Incorporated in Malaysia - 8985-P)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4"/>
      <c r="M2" s="78"/>
      <c r="N2" s="78"/>
      <c r="O2" s="78"/>
      <c r="P2" s="34"/>
      <c r="Q2" s="34"/>
    </row>
    <row r="3" spans="1:17" ht="12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4"/>
      <c r="M3" s="78"/>
      <c r="N3" s="78"/>
      <c r="O3" s="78"/>
      <c r="P3" s="34"/>
      <c r="Q3" s="34"/>
    </row>
    <row r="4" spans="1:19" ht="22.5" customHeight="1">
      <c r="A4" s="34"/>
      <c r="B4" s="403" t="s">
        <v>133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7" ht="22.5" customHeight="1">
      <c r="A5" s="402" t="s">
        <v>113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34"/>
      <c r="M5" s="78"/>
      <c r="N5" s="78"/>
      <c r="O5" s="78"/>
      <c r="P5" s="34"/>
      <c r="Q5" s="34"/>
    </row>
    <row r="6" spans="1:17" ht="12.75" customHeight="1">
      <c r="A6" s="393" t="s">
        <v>57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120"/>
      <c r="M6" s="66"/>
      <c r="N6" s="66"/>
      <c r="O6" s="66"/>
      <c r="P6" s="34"/>
      <c r="Q6" s="34"/>
    </row>
    <row r="7" spans="1:17" ht="12.75">
      <c r="A7" s="91"/>
      <c r="B7" s="91"/>
      <c r="C7" s="91"/>
      <c r="D7" s="91"/>
      <c r="E7" s="221"/>
      <c r="F7" s="34"/>
      <c r="G7" s="34"/>
      <c r="H7" s="34"/>
      <c r="I7" s="34"/>
      <c r="J7" s="34"/>
      <c r="K7" s="34"/>
      <c r="L7" s="120"/>
      <c r="M7" s="66"/>
      <c r="N7" s="66"/>
      <c r="O7" s="66"/>
      <c r="P7" s="34"/>
      <c r="Q7" s="34"/>
    </row>
    <row r="8" spans="1:17" ht="12.75" customHeight="1">
      <c r="A8" s="38"/>
      <c r="B8" s="39"/>
      <c r="C8" s="39"/>
      <c r="D8" s="39"/>
      <c r="E8" s="42"/>
      <c r="F8" s="176"/>
      <c r="G8" s="177"/>
      <c r="H8" s="178"/>
      <c r="I8" s="122"/>
      <c r="J8" s="122"/>
      <c r="K8" s="123"/>
      <c r="L8" s="120"/>
      <c r="M8" s="66"/>
      <c r="N8" s="66"/>
      <c r="O8" s="66"/>
      <c r="P8" s="34"/>
      <c r="Q8" s="34"/>
    </row>
    <row r="9" spans="1:22" ht="12.75" customHeight="1">
      <c r="A9" s="38"/>
      <c r="B9" s="39"/>
      <c r="C9" s="39"/>
      <c r="D9" s="39"/>
      <c r="E9" s="42"/>
      <c r="F9" s="179"/>
      <c r="G9" s="180"/>
      <c r="H9" s="181"/>
      <c r="I9" s="124"/>
      <c r="J9" s="307" t="s">
        <v>114</v>
      </c>
      <c r="K9" s="126"/>
      <c r="L9" s="120"/>
      <c r="M9" s="66"/>
      <c r="N9" s="66"/>
      <c r="O9" s="66"/>
      <c r="P9" s="66"/>
      <c r="Q9" s="66"/>
      <c r="R9" s="19"/>
      <c r="S9" s="19"/>
      <c r="T9" s="19"/>
      <c r="U9" s="19"/>
      <c r="V9" s="19"/>
    </row>
    <row r="10" spans="1:22" ht="12.75" customHeight="1">
      <c r="A10" s="38"/>
      <c r="B10" s="39"/>
      <c r="C10" s="39"/>
      <c r="D10" s="39"/>
      <c r="E10" s="42"/>
      <c r="F10" s="179"/>
      <c r="G10" s="180" t="s">
        <v>100</v>
      </c>
      <c r="H10" s="181"/>
      <c r="I10" s="305"/>
      <c r="J10" s="306" t="s">
        <v>99</v>
      </c>
      <c r="K10" s="126"/>
      <c r="L10" s="120"/>
      <c r="M10" s="66"/>
      <c r="N10" s="66"/>
      <c r="O10" s="66"/>
      <c r="P10" s="66"/>
      <c r="Q10" s="66"/>
      <c r="R10" s="19"/>
      <c r="S10" s="19"/>
      <c r="T10" s="19"/>
      <c r="U10" s="19"/>
      <c r="V10" s="19"/>
    </row>
    <row r="11" spans="1:22" ht="12.75" customHeight="1">
      <c r="A11" s="38"/>
      <c r="B11" s="39"/>
      <c r="C11" s="39"/>
      <c r="D11" s="39"/>
      <c r="E11" s="44" t="s">
        <v>84</v>
      </c>
      <c r="F11" s="179"/>
      <c r="G11" s="182">
        <f>'Comprehensive Income'!G14</f>
        <v>40359</v>
      </c>
      <c r="H11" s="181"/>
      <c r="I11" s="124"/>
      <c r="J11" s="127">
        <v>40178</v>
      </c>
      <c r="K11" s="126"/>
      <c r="L11" s="120"/>
      <c r="M11" s="66"/>
      <c r="N11" s="66"/>
      <c r="O11" s="66"/>
      <c r="P11" s="66"/>
      <c r="Q11" s="66"/>
      <c r="R11" s="19"/>
      <c r="S11" s="19"/>
      <c r="T11" s="19"/>
      <c r="U11" s="19"/>
      <c r="V11" s="19"/>
    </row>
    <row r="12" spans="1:22" ht="12.75" customHeight="1">
      <c r="A12" s="45"/>
      <c r="B12" s="46"/>
      <c r="C12" s="46"/>
      <c r="D12" s="46"/>
      <c r="E12" s="79"/>
      <c r="F12" s="242"/>
      <c r="G12" s="243" t="s">
        <v>0</v>
      </c>
      <c r="H12" s="244"/>
      <c r="I12" s="226"/>
      <c r="J12" s="227"/>
      <c r="K12" s="228"/>
      <c r="L12" s="120"/>
      <c r="M12" s="66"/>
      <c r="N12" s="66"/>
      <c r="O12" s="66"/>
      <c r="P12" s="66"/>
      <c r="Q12" s="66"/>
      <c r="R12" s="19"/>
      <c r="S12" s="19"/>
      <c r="T12" s="19"/>
      <c r="U12" s="19"/>
      <c r="V12" s="19"/>
    </row>
    <row r="13" spans="1:22" ht="12.75" customHeight="1">
      <c r="A13" s="38"/>
      <c r="B13" s="39"/>
      <c r="C13" s="39"/>
      <c r="D13" s="39"/>
      <c r="E13" s="49"/>
      <c r="F13" s="186"/>
      <c r="G13" s="187"/>
      <c r="H13" s="188"/>
      <c r="I13" s="131"/>
      <c r="J13" s="75"/>
      <c r="K13" s="132"/>
      <c r="L13" s="120"/>
      <c r="M13" s="69"/>
      <c r="N13" s="66"/>
      <c r="O13" s="66"/>
      <c r="P13" s="66"/>
      <c r="Q13" s="66"/>
      <c r="R13" s="19"/>
      <c r="S13" s="19"/>
      <c r="T13" s="19"/>
      <c r="U13" s="19"/>
      <c r="V13" s="19"/>
    </row>
    <row r="14" spans="1:22" ht="12.75" customHeight="1">
      <c r="A14" s="38"/>
      <c r="B14" s="39"/>
      <c r="C14" s="39"/>
      <c r="D14" s="39"/>
      <c r="E14" s="44"/>
      <c r="F14" s="179"/>
      <c r="G14" s="253" t="s">
        <v>3</v>
      </c>
      <c r="H14" s="254"/>
      <c r="I14" s="255"/>
      <c r="J14" s="256" t="s">
        <v>3</v>
      </c>
      <c r="K14" s="126"/>
      <c r="L14" s="362"/>
      <c r="M14" s="66"/>
      <c r="N14" s="66"/>
      <c r="O14" s="66"/>
      <c r="P14" s="66"/>
      <c r="Q14" s="66"/>
      <c r="R14" s="19"/>
      <c r="S14" s="19"/>
      <c r="T14" s="19"/>
      <c r="U14" s="19"/>
      <c r="V14" s="19"/>
    </row>
    <row r="15" spans="1:24" ht="12.75" customHeight="1">
      <c r="A15" s="38"/>
      <c r="B15" s="54" t="s">
        <v>69</v>
      </c>
      <c r="C15" s="39"/>
      <c r="D15" s="39"/>
      <c r="E15" s="49"/>
      <c r="F15" s="186"/>
      <c r="G15" s="189"/>
      <c r="H15" s="188"/>
      <c r="I15" s="131"/>
      <c r="J15" s="72"/>
      <c r="K15" s="132"/>
      <c r="L15" s="120"/>
      <c r="M15" s="66"/>
      <c r="N15" s="66"/>
      <c r="O15" s="80"/>
      <c r="P15" s="80"/>
      <c r="Q15" s="80"/>
      <c r="R15" s="31"/>
      <c r="S15" s="31"/>
      <c r="T15" s="31"/>
      <c r="U15" s="31"/>
      <c r="V15" s="31"/>
      <c r="W15" s="28"/>
      <c r="X15" s="28"/>
    </row>
    <row r="16" spans="1:24" ht="12.75" customHeight="1">
      <c r="A16" s="38"/>
      <c r="B16" s="54" t="s">
        <v>70</v>
      </c>
      <c r="C16" s="39"/>
      <c r="D16" s="39"/>
      <c r="E16" s="49"/>
      <c r="F16" s="186"/>
      <c r="G16" s="190"/>
      <c r="H16" s="191"/>
      <c r="I16" s="133"/>
      <c r="J16" s="56"/>
      <c r="K16" s="132"/>
      <c r="L16" s="120"/>
      <c r="M16" s="66"/>
      <c r="N16" s="66"/>
      <c r="O16" s="80"/>
      <c r="P16" s="80"/>
      <c r="Q16" s="80"/>
      <c r="R16" s="31"/>
      <c r="S16" s="31"/>
      <c r="T16" s="31"/>
      <c r="U16" s="31"/>
      <c r="V16" s="31"/>
      <c r="W16" s="28"/>
      <c r="X16" s="28"/>
    </row>
    <row r="17" spans="1:24" ht="12.75" customHeight="1">
      <c r="A17" s="38"/>
      <c r="B17" s="34"/>
      <c r="C17" s="39" t="s">
        <v>71</v>
      </c>
      <c r="D17" s="39"/>
      <c r="E17" s="49"/>
      <c r="F17" s="186"/>
      <c r="G17" s="202">
        <v>198</v>
      </c>
      <c r="H17" s="203"/>
      <c r="I17" s="143"/>
      <c r="J17" s="144">
        <v>206</v>
      </c>
      <c r="K17" s="132"/>
      <c r="L17" s="120"/>
      <c r="M17" s="66"/>
      <c r="N17" s="66"/>
      <c r="O17" s="80"/>
      <c r="P17" s="80"/>
      <c r="Q17" s="80"/>
      <c r="R17" s="31"/>
      <c r="S17" s="31"/>
      <c r="T17" s="31"/>
      <c r="U17" s="31"/>
      <c r="V17" s="31"/>
      <c r="W17" s="28"/>
      <c r="X17" s="28"/>
    </row>
    <row r="18" spans="1:24" ht="12.75" customHeight="1">
      <c r="A18" s="38"/>
      <c r="B18" s="34"/>
      <c r="C18" s="39" t="s">
        <v>83</v>
      </c>
      <c r="D18" s="39"/>
      <c r="E18" s="49"/>
      <c r="F18" s="186"/>
      <c r="G18" s="202">
        <v>1329</v>
      </c>
      <c r="H18" s="203"/>
      <c r="I18" s="143"/>
      <c r="J18" s="144">
        <v>1329</v>
      </c>
      <c r="K18" s="132"/>
      <c r="L18" s="240"/>
      <c r="M18" s="66"/>
      <c r="N18" s="82"/>
      <c r="O18" s="80"/>
      <c r="P18" s="80"/>
      <c r="Q18" s="80"/>
      <c r="R18" s="31"/>
      <c r="S18" s="31"/>
      <c r="T18" s="31"/>
      <c r="U18" s="31"/>
      <c r="V18" s="31"/>
      <c r="W18" s="28"/>
      <c r="X18" s="28"/>
    </row>
    <row r="19" spans="1:24" ht="12.75" customHeight="1">
      <c r="A19" s="38"/>
      <c r="B19" s="34"/>
      <c r="C19" s="39" t="s">
        <v>85</v>
      </c>
      <c r="D19" s="39"/>
      <c r="E19" s="49">
        <v>10</v>
      </c>
      <c r="F19" s="186"/>
      <c r="G19" s="202">
        <v>44247</v>
      </c>
      <c r="H19" s="203"/>
      <c r="I19" s="143"/>
      <c r="J19" s="144">
        <v>44247</v>
      </c>
      <c r="K19" s="132"/>
      <c r="L19" s="240"/>
      <c r="M19" s="66"/>
      <c r="N19" s="82"/>
      <c r="O19" s="80"/>
      <c r="P19" s="80"/>
      <c r="Q19" s="80"/>
      <c r="R19" s="31"/>
      <c r="S19" s="31"/>
      <c r="T19" s="31"/>
      <c r="U19" s="31"/>
      <c r="V19" s="31"/>
      <c r="W19" s="28"/>
      <c r="X19" s="28"/>
    </row>
    <row r="20" spans="1:24" ht="12.75" customHeight="1">
      <c r="A20" s="38"/>
      <c r="B20" s="34"/>
      <c r="C20" s="39" t="s">
        <v>93</v>
      </c>
      <c r="D20" s="39"/>
      <c r="E20" s="49"/>
      <c r="F20" s="186"/>
      <c r="G20" s="202">
        <v>138</v>
      </c>
      <c r="H20" s="203"/>
      <c r="I20" s="143"/>
      <c r="J20" s="144">
        <v>119</v>
      </c>
      <c r="K20" s="132"/>
      <c r="L20" s="240"/>
      <c r="M20" s="66"/>
      <c r="N20" s="82"/>
      <c r="O20" s="80"/>
      <c r="P20" s="80"/>
      <c r="Q20" s="80"/>
      <c r="R20" s="31"/>
      <c r="S20" s="31"/>
      <c r="T20" s="31"/>
      <c r="U20" s="31"/>
      <c r="V20" s="31"/>
      <c r="W20" s="28"/>
      <c r="X20" s="28"/>
    </row>
    <row r="21" spans="1:24" ht="12.75" customHeight="1">
      <c r="A21" s="38"/>
      <c r="B21" s="39"/>
      <c r="C21" s="39"/>
      <c r="D21" s="39"/>
      <c r="E21" s="49"/>
      <c r="F21" s="186"/>
      <c r="G21" s="245">
        <f>SUM(G17:G20)</f>
        <v>45912</v>
      </c>
      <c r="H21" s="246"/>
      <c r="I21" s="229"/>
      <c r="J21" s="230">
        <f>SUM(J17:J20)</f>
        <v>45901</v>
      </c>
      <c r="K21" s="132"/>
      <c r="L21" s="120"/>
      <c r="M21" s="66"/>
      <c r="N21" s="66"/>
      <c r="O21" s="80"/>
      <c r="P21" s="80"/>
      <c r="Q21" s="80"/>
      <c r="R21" s="31"/>
      <c r="S21" s="31"/>
      <c r="T21" s="31"/>
      <c r="U21" s="31"/>
      <c r="V21" s="31"/>
      <c r="W21" s="28"/>
      <c r="X21" s="28"/>
    </row>
    <row r="22" spans="1:24" ht="12.75" customHeight="1">
      <c r="A22" s="38"/>
      <c r="B22" s="39"/>
      <c r="C22" s="39"/>
      <c r="D22" s="39"/>
      <c r="E22" s="49"/>
      <c r="F22" s="186"/>
      <c r="G22" s="202"/>
      <c r="H22" s="203"/>
      <c r="I22" s="143"/>
      <c r="J22" s="144"/>
      <c r="K22" s="132"/>
      <c r="L22" s="120"/>
      <c r="M22" s="66"/>
      <c r="N22" s="66"/>
      <c r="O22" s="80"/>
      <c r="P22" s="80"/>
      <c r="Q22" s="80"/>
      <c r="R22" s="31"/>
      <c r="S22" s="31"/>
      <c r="T22" s="31"/>
      <c r="U22" s="31"/>
      <c r="V22" s="31"/>
      <c r="W22" s="28"/>
      <c r="X22" s="28"/>
    </row>
    <row r="23" spans="1:24" ht="12.75" customHeight="1">
      <c r="A23" s="38"/>
      <c r="B23" s="54" t="s">
        <v>4</v>
      </c>
      <c r="C23" s="39"/>
      <c r="D23" s="39"/>
      <c r="E23" s="49"/>
      <c r="F23" s="186"/>
      <c r="G23" s="202"/>
      <c r="H23" s="203"/>
      <c r="I23" s="143"/>
      <c r="J23" s="144"/>
      <c r="K23" s="132"/>
      <c r="L23" s="120"/>
      <c r="M23" s="66"/>
      <c r="N23" s="66"/>
      <c r="O23" s="80"/>
      <c r="P23" s="80"/>
      <c r="Q23" s="80"/>
      <c r="R23" s="31"/>
      <c r="S23" s="31"/>
      <c r="T23" s="31"/>
      <c r="U23" s="31"/>
      <c r="V23" s="31"/>
      <c r="W23" s="28"/>
      <c r="X23" s="28"/>
    </row>
    <row r="24" spans="1:24" ht="12.75" customHeight="1">
      <c r="A24" s="83"/>
      <c r="B24" s="39"/>
      <c r="C24" s="39" t="s">
        <v>24</v>
      </c>
      <c r="D24" s="39"/>
      <c r="E24" s="49"/>
      <c r="F24" s="186"/>
      <c r="G24" s="202">
        <v>5744</v>
      </c>
      <c r="H24" s="203"/>
      <c r="I24" s="143"/>
      <c r="J24" s="144">
        <v>6196</v>
      </c>
      <c r="K24" s="231"/>
      <c r="L24" s="120"/>
      <c r="M24" s="66"/>
      <c r="N24" s="66"/>
      <c r="O24" s="80"/>
      <c r="P24" s="80"/>
      <c r="Q24" s="80"/>
      <c r="R24" s="31"/>
      <c r="S24" s="31"/>
      <c r="T24" s="31"/>
      <c r="U24" s="31"/>
      <c r="V24" s="31"/>
      <c r="W24" s="28"/>
      <c r="X24" s="28"/>
    </row>
    <row r="25" spans="1:24" ht="12.75" customHeight="1">
      <c r="A25" s="83"/>
      <c r="B25" s="39"/>
      <c r="C25" s="39" t="s">
        <v>137</v>
      </c>
      <c r="D25" s="39"/>
      <c r="E25" s="49"/>
      <c r="F25" s="186"/>
      <c r="G25" s="202">
        <f>4841+9678</f>
        <v>14519</v>
      </c>
      <c r="H25" s="203"/>
      <c r="I25" s="143"/>
      <c r="J25" s="144">
        <f>2444+7572</f>
        <v>10016</v>
      </c>
      <c r="K25" s="231"/>
      <c r="L25" s="120"/>
      <c r="M25" s="66"/>
      <c r="N25" s="66"/>
      <c r="O25" s="80"/>
      <c r="P25" s="80"/>
      <c r="Q25" s="80"/>
      <c r="R25" s="31"/>
      <c r="S25" s="31"/>
      <c r="T25" s="31"/>
      <c r="U25" s="31"/>
      <c r="V25" s="31"/>
      <c r="W25" s="28"/>
      <c r="X25" s="28"/>
    </row>
    <row r="26" spans="1:24" ht="12.75" customHeight="1">
      <c r="A26" s="83"/>
      <c r="B26" s="39"/>
      <c r="C26" s="39" t="s">
        <v>48</v>
      </c>
      <c r="D26" s="39"/>
      <c r="E26" s="49"/>
      <c r="F26" s="186"/>
      <c r="G26" s="202">
        <v>34081</v>
      </c>
      <c r="H26" s="203"/>
      <c r="I26" s="143"/>
      <c r="J26" s="144">
        <v>27430</v>
      </c>
      <c r="K26" s="231"/>
      <c r="L26" s="120"/>
      <c r="M26" s="66"/>
      <c r="N26" s="66"/>
      <c r="O26" s="80"/>
      <c r="P26" s="80"/>
      <c r="Q26" s="80"/>
      <c r="R26" s="31"/>
      <c r="S26" s="31"/>
      <c r="T26" s="31"/>
      <c r="U26" s="31"/>
      <c r="V26" s="31"/>
      <c r="W26" s="28"/>
      <c r="X26" s="28"/>
    </row>
    <row r="27" spans="1:24" ht="12.75" customHeight="1" hidden="1">
      <c r="A27" s="83"/>
      <c r="B27" s="39"/>
      <c r="C27" s="39" t="s">
        <v>5</v>
      </c>
      <c r="D27" s="39"/>
      <c r="E27" s="49"/>
      <c r="F27" s="186"/>
      <c r="G27" s="202">
        <v>0</v>
      </c>
      <c r="H27" s="203"/>
      <c r="I27" s="143"/>
      <c r="J27" s="144">
        <v>0</v>
      </c>
      <c r="K27" s="231"/>
      <c r="L27" s="120"/>
      <c r="M27" s="66"/>
      <c r="N27" s="66"/>
      <c r="O27" s="80"/>
      <c r="P27" s="80"/>
      <c r="Q27" s="80"/>
      <c r="R27" s="31"/>
      <c r="S27" s="31"/>
      <c r="T27" s="31"/>
      <c r="U27" s="31"/>
      <c r="V27" s="31"/>
      <c r="W27" s="28"/>
      <c r="X27" s="28"/>
    </row>
    <row r="28" spans="1:24" ht="12.75" customHeight="1">
      <c r="A28" s="83"/>
      <c r="B28" s="39"/>
      <c r="C28" s="39" t="s">
        <v>6</v>
      </c>
      <c r="D28" s="39"/>
      <c r="E28" s="49"/>
      <c r="F28" s="186"/>
      <c r="G28" s="247">
        <v>3785</v>
      </c>
      <c r="H28" s="220"/>
      <c r="I28" s="232"/>
      <c r="J28" s="233">
        <v>8888</v>
      </c>
      <c r="K28" s="231"/>
      <c r="L28" s="120"/>
      <c r="M28" s="66"/>
      <c r="N28" s="66"/>
      <c r="O28" s="80"/>
      <c r="P28" s="80"/>
      <c r="Q28" s="80"/>
      <c r="R28" s="31"/>
      <c r="S28" s="31"/>
      <c r="T28" s="31"/>
      <c r="U28" s="31"/>
      <c r="V28" s="31"/>
      <c r="W28" s="28"/>
      <c r="X28" s="28"/>
    </row>
    <row r="29" spans="1:24" ht="12.75" customHeight="1" hidden="1">
      <c r="A29" s="83"/>
      <c r="B29" s="39"/>
      <c r="C29" s="39" t="s">
        <v>98</v>
      </c>
      <c r="D29" s="39"/>
      <c r="E29" s="49"/>
      <c r="F29" s="186"/>
      <c r="G29" s="247"/>
      <c r="H29" s="220"/>
      <c r="I29" s="232"/>
      <c r="J29" s="233">
        <v>0</v>
      </c>
      <c r="K29" s="231"/>
      <c r="L29" s="120"/>
      <c r="M29" s="66"/>
      <c r="N29" s="66"/>
      <c r="O29" s="80"/>
      <c r="P29" s="80"/>
      <c r="Q29" s="80"/>
      <c r="R29" s="31"/>
      <c r="S29" s="31"/>
      <c r="T29" s="31"/>
      <c r="U29" s="31"/>
      <c r="V29" s="31"/>
      <c r="W29" s="28"/>
      <c r="X29" s="28"/>
    </row>
    <row r="30" spans="1:24" ht="12.75" customHeight="1">
      <c r="A30" s="83"/>
      <c r="B30" s="39"/>
      <c r="C30" s="39"/>
      <c r="D30" s="39"/>
      <c r="E30" s="49"/>
      <c r="F30" s="186"/>
      <c r="G30" s="202">
        <f>SUM(G24:G29)</f>
        <v>58129</v>
      </c>
      <c r="H30" s="203"/>
      <c r="I30" s="143"/>
      <c r="J30" s="144">
        <f>SUM(J24:J29)</f>
        <v>52530</v>
      </c>
      <c r="K30" s="231"/>
      <c r="L30" s="120"/>
      <c r="M30" s="66"/>
      <c r="N30" s="66"/>
      <c r="O30" s="80"/>
      <c r="P30" s="80"/>
      <c r="Q30" s="80"/>
      <c r="R30" s="31"/>
      <c r="S30" s="31"/>
      <c r="T30" s="31"/>
      <c r="U30" s="31"/>
      <c r="V30" s="31"/>
      <c r="W30" s="28"/>
      <c r="X30" s="28"/>
    </row>
    <row r="31" spans="1:24" ht="12.75" customHeight="1" thickBot="1">
      <c r="A31" s="83"/>
      <c r="B31" s="54" t="s">
        <v>72</v>
      </c>
      <c r="C31" s="39"/>
      <c r="D31" s="39"/>
      <c r="E31" s="49"/>
      <c r="F31" s="186"/>
      <c r="G31" s="248">
        <f>G21+G30</f>
        <v>104041</v>
      </c>
      <c r="H31" s="249"/>
      <c r="I31" s="234"/>
      <c r="J31" s="235">
        <f>J21+J30</f>
        <v>98431</v>
      </c>
      <c r="K31" s="231"/>
      <c r="L31" s="120"/>
      <c r="M31" s="66"/>
      <c r="N31" s="66"/>
      <c r="O31" s="80"/>
      <c r="P31" s="80"/>
      <c r="Q31" s="80"/>
      <c r="R31" s="31"/>
      <c r="S31" s="31"/>
      <c r="T31" s="31"/>
      <c r="U31" s="31"/>
      <c r="V31" s="31"/>
      <c r="W31" s="28"/>
      <c r="X31" s="28"/>
    </row>
    <row r="32" spans="1:24" ht="12.75" customHeight="1">
      <c r="A32" s="83"/>
      <c r="B32" s="39"/>
      <c r="C32" s="39"/>
      <c r="D32" s="39"/>
      <c r="E32" s="49"/>
      <c r="F32" s="186"/>
      <c r="G32" s="202"/>
      <c r="H32" s="203"/>
      <c r="I32" s="143"/>
      <c r="J32" s="144"/>
      <c r="K32" s="231"/>
      <c r="L32" s="120"/>
      <c r="M32" s="66"/>
      <c r="N32" s="66"/>
      <c r="O32" s="80"/>
      <c r="P32" s="80"/>
      <c r="Q32" s="80"/>
      <c r="R32" s="31"/>
      <c r="S32" s="31"/>
      <c r="T32" s="31"/>
      <c r="U32" s="31"/>
      <c r="V32" s="31"/>
      <c r="W32" s="28"/>
      <c r="X32" s="28"/>
    </row>
    <row r="33" spans="1:24" ht="12.75" customHeight="1">
      <c r="A33" s="83"/>
      <c r="B33" s="54" t="s">
        <v>73</v>
      </c>
      <c r="C33" s="39"/>
      <c r="D33" s="39"/>
      <c r="E33" s="49"/>
      <c r="F33" s="186"/>
      <c r="G33" s="202"/>
      <c r="H33" s="203"/>
      <c r="I33" s="143"/>
      <c r="J33" s="144"/>
      <c r="K33" s="132"/>
      <c r="L33" s="120"/>
      <c r="M33" s="66"/>
      <c r="N33" s="66"/>
      <c r="O33" s="80"/>
      <c r="P33" s="80"/>
      <c r="Q33" s="80"/>
      <c r="R33" s="31"/>
      <c r="S33" s="31"/>
      <c r="T33" s="31"/>
      <c r="U33" s="31"/>
      <c r="V33" s="31"/>
      <c r="W33" s="28"/>
      <c r="X33" s="28"/>
    </row>
    <row r="34" spans="1:24" ht="12.75" customHeight="1">
      <c r="A34" s="83"/>
      <c r="B34" s="54" t="s">
        <v>74</v>
      </c>
      <c r="C34" s="39"/>
      <c r="D34" s="39"/>
      <c r="E34" s="49"/>
      <c r="F34" s="186"/>
      <c r="G34" s="202"/>
      <c r="H34" s="203"/>
      <c r="I34" s="143"/>
      <c r="J34" s="144"/>
      <c r="K34" s="132"/>
      <c r="L34" s="120"/>
      <c r="M34" s="66"/>
      <c r="N34" s="66"/>
      <c r="O34" s="80"/>
      <c r="P34" s="80"/>
      <c r="Q34" s="80"/>
      <c r="R34" s="31"/>
      <c r="S34" s="31"/>
      <c r="T34" s="31"/>
      <c r="U34" s="31"/>
      <c r="V34" s="31"/>
      <c r="W34" s="28"/>
      <c r="X34" s="28"/>
    </row>
    <row r="35" spans="1:24" ht="12.75" customHeight="1">
      <c r="A35" s="83"/>
      <c r="B35" s="39" t="s">
        <v>9</v>
      </c>
      <c r="C35" s="39"/>
      <c r="D35" s="39"/>
      <c r="E35" s="49">
        <v>7</v>
      </c>
      <c r="F35" s="186"/>
      <c r="G35" s="202">
        <v>71235</v>
      </c>
      <c r="H35" s="203"/>
      <c r="I35" s="143"/>
      <c r="J35" s="144">
        <v>71235</v>
      </c>
      <c r="K35" s="132"/>
      <c r="L35" s="120"/>
      <c r="M35" s="66"/>
      <c r="N35" s="66"/>
      <c r="O35" s="80"/>
      <c r="P35" s="80"/>
      <c r="Q35" s="80"/>
      <c r="R35" s="31"/>
      <c r="S35" s="31"/>
      <c r="T35" s="31"/>
      <c r="U35" s="31"/>
      <c r="V35" s="31"/>
      <c r="W35" s="28"/>
      <c r="X35" s="28"/>
    </row>
    <row r="36" spans="1:24" ht="12.75" customHeight="1">
      <c r="A36" s="83"/>
      <c r="B36" s="39" t="s">
        <v>36</v>
      </c>
      <c r="C36" s="34"/>
      <c r="D36" s="39"/>
      <c r="E36" s="49"/>
      <c r="F36" s="186"/>
      <c r="G36" s="200">
        <v>25556</v>
      </c>
      <c r="H36" s="203"/>
      <c r="I36" s="143"/>
      <c r="J36" s="77">
        <v>25556</v>
      </c>
      <c r="K36" s="132"/>
      <c r="L36" s="120"/>
      <c r="M36" s="66"/>
      <c r="N36" s="66"/>
      <c r="O36" s="80"/>
      <c r="P36" s="80"/>
      <c r="Q36" s="80"/>
      <c r="R36" s="31"/>
      <c r="S36" s="31"/>
      <c r="T36" s="31"/>
      <c r="U36" s="31"/>
      <c r="V36" s="31"/>
      <c r="W36" s="28"/>
      <c r="X36" s="28"/>
    </row>
    <row r="37" spans="1:24" ht="12.75" customHeight="1">
      <c r="A37" s="83"/>
      <c r="B37" s="39" t="s">
        <v>53</v>
      </c>
      <c r="C37" s="34"/>
      <c r="D37" s="39"/>
      <c r="E37" s="49"/>
      <c r="F37" s="186"/>
      <c r="G37" s="200">
        <v>1210</v>
      </c>
      <c r="H37" s="203"/>
      <c r="I37" s="143"/>
      <c r="J37" s="77">
        <v>1210</v>
      </c>
      <c r="K37" s="132"/>
      <c r="L37" s="120"/>
      <c r="M37" s="66"/>
      <c r="N37" s="66"/>
      <c r="O37" s="80"/>
      <c r="P37" s="80"/>
      <c r="Q37" s="80"/>
      <c r="R37" s="31"/>
      <c r="S37" s="31"/>
      <c r="T37" s="31"/>
      <c r="U37" s="31"/>
      <c r="V37" s="31"/>
      <c r="W37" s="28"/>
      <c r="X37" s="28"/>
    </row>
    <row r="38" spans="1:24" ht="12.75" customHeight="1">
      <c r="A38" s="83"/>
      <c r="B38" s="56" t="s">
        <v>96</v>
      </c>
      <c r="C38" s="84"/>
      <c r="D38" s="34"/>
      <c r="E38" s="49"/>
      <c r="F38" s="186"/>
      <c r="G38" s="219">
        <v>-8999</v>
      </c>
      <c r="H38" s="220"/>
      <c r="I38" s="232"/>
      <c r="J38" s="236">
        <v>-10049</v>
      </c>
      <c r="K38" s="132"/>
      <c r="L38" s="120"/>
      <c r="M38" s="363"/>
      <c r="N38" s="66"/>
      <c r="O38" s="80"/>
      <c r="P38" s="80"/>
      <c r="Q38" s="80"/>
      <c r="R38" s="31"/>
      <c r="S38" s="31"/>
      <c r="T38" s="31"/>
      <c r="U38" s="31"/>
      <c r="V38" s="31"/>
      <c r="W38" s="28"/>
      <c r="X38" s="28"/>
    </row>
    <row r="39" spans="1:24" ht="12.75" customHeight="1">
      <c r="A39" s="83"/>
      <c r="B39" s="54" t="s">
        <v>75</v>
      </c>
      <c r="C39" s="39"/>
      <c r="D39" s="39"/>
      <c r="E39" s="49"/>
      <c r="F39" s="186"/>
      <c r="G39" s="202">
        <f>SUM(G35:G38)</f>
        <v>89002</v>
      </c>
      <c r="H39" s="203"/>
      <c r="I39" s="143"/>
      <c r="J39" s="144">
        <f>SUM(J35:J38)</f>
        <v>87952</v>
      </c>
      <c r="K39" s="132"/>
      <c r="L39" s="120"/>
      <c r="M39" s="364"/>
      <c r="N39" s="66"/>
      <c r="O39" s="80"/>
      <c r="P39" s="80"/>
      <c r="Q39" s="80"/>
      <c r="R39" s="31"/>
      <c r="S39" s="31"/>
      <c r="T39" s="31"/>
      <c r="U39" s="31"/>
      <c r="V39" s="31"/>
      <c r="W39" s="28"/>
      <c r="X39" s="28"/>
    </row>
    <row r="40" spans="1:24" ht="12.75" customHeight="1">
      <c r="A40" s="83"/>
      <c r="B40" s="39"/>
      <c r="C40" s="39"/>
      <c r="D40" s="39"/>
      <c r="E40" s="49"/>
      <c r="F40" s="186"/>
      <c r="G40" s="202"/>
      <c r="H40" s="203"/>
      <c r="I40" s="143"/>
      <c r="J40" s="144"/>
      <c r="K40" s="132"/>
      <c r="L40" s="120"/>
      <c r="M40" s="66"/>
      <c r="N40" s="66"/>
      <c r="O40" s="80"/>
      <c r="P40" s="80"/>
      <c r="Q40" s="80"/>
      <c r="R40" s="31"/>
      <c r="S40" s="31"/>
      <c r="T40" s="31"/>
      <c r="U40" s="31"/>
      <c r="V40" s="31"/>
      <c r="W40" s="28"/>
      <c r="X40" s="28"/>
    </row>
    <row r="41" spans="1:24" ht="12.75" customHeight="1">
      <c r="A41" s="83"/>
      <c r="B41" s="54" t="s">
        <v>76</v>
      </c>
      <c r="C41" s="39"/>
      <c r="D41" s="39"/>
      <c r="E41" s="49"/>
      <c r="F41" s="186"/>
      <c r="G41" s="202"/>
      <c r="H41" s="203"/>
      <c r="I41" s="143"/>
      <c r="J41" s="144"/>
      <c r="K41" s="132"/>
      <c r="L41" s="120"/>
      <c r="M41" s="66"/>
      <c r="N41" s="66"/>
      <c r="O41" s="80"/>
      <c r="P41" s="80"/>
      <c r="Q41" s="80"/>
      <c r="R41" s="31"/>
      <c r="S41" s="31"/>
      <c r="T41" s="31"/>
      <c r="U41" s="31"/>
      <c r="V41" s="31"/>
      <c r="W41" s="28"/>
      <c r="X41" s="28"/>
    </row>
    <row r="42" spans="1:24" ht="12.75" customHeight="1">
      <c r="A42" s="83"/>
      <c r="B42" s="39"/>
      <c r="C42" s="39" t="s">
        <v>87</v>
      </c>
      <c r="D42" s="39"/>
      <c r="E42" s="49"/>
      <c r="F42" s="186"/>
      <c r="G42" s="202">
        <v>0</v>
      </c>
      <c r="H42" s="203"/>
      <c r="I42" s="143"/>
      <c r="J42" s="144">
        <v>0</v>
      </c>
      <c r="K42" s="132"/>
      <c r="L42" s="120"/>
      <c r="M42" s="120"/>
      <c r="N42" s="66"/>
      <c r="O42" s="80"/>
      <c r="P42" s="80"/>
      <c r="Q42" s="80"/>
      <c r="R42" s="31"/>
      <c r="S42" s="31"/>
      <c r="T42" s="31"/>
      <c r="U42" s="31"/>
      <c r="V42" s="31"/>
      <c r="W42" s="28"/>
      <c r="X42" s="28"/>
    </row>
    <row r="43" spans="1:24" ht="12.75" customHeight="1">
      <c r="A43" s="38"/>
      <c r="B43" s="39"/>
      <c r="C43" s="39"/>
      <c r="D43" s="39"/>
      <c r="E43" s="49"/>
      <c r="F43" s="186"/>
      <c r="G43" s="202"/>
      <c r="H43" s="203"/>
      <c r="I43" s="143"/>
      <c r="J43" s="144"/>
      <c r="K43" s="132"/>
      <c r="L43" s="120"/>
      <c r="M43" s="120"/>
      <c r="N43" s="66"/>
      <c r="O43" s="80"/>
      <c r="P43" s="80"/>
      <c r="Q43" s="80"/>
      <c r="R43" s="31"/>
      <c r="S43" s="31"/>
      <c r="T43" s="31"/>
      <c r="U43" s="31"/>
      <c r="V43" s="31"/>
      <c r="W43" s="28"/>
      <c r="X43" s="28"/>
    </row>
    <row r="44" spans="1:24" ht="12.75" customHeight="1">
      <c r="A44" s="38"/>
      <c r="B44" s="54" t="s">
        <v>7</v>
      </c>
      <c r="C44" s="39"/>
      <c r="D44" s="39"/>
      <c r="E44" s="49"/>
      <c r="F44" s="186"/>
      <c r="G44" s="202"/>
      <c r="H44" s="203"/>
      <c r="I44" s="143"/>
      <c r="J44" s="144"/>
      <c r="K44" s="132"/>
      <c r="L44" s="120"/>
      <c r="M44" s="120"/>
      <c r="N44" s="66"/>
      <c r="O44" s="80"/>
      <c r="P44" s="80"/>
      <c r="Q44" s="80"/>
      <c r="R44" s="31"/>
      <c r="S44" s="31"/>
      <c r="T44" s="31"/>
      <c r="U44" s="31"/>
      <c r="V44" s="31"/>
      <c r="W44" s="28"/>
      <c r="X44" s="28"/>
    </row>
    <row r="45" spans="1:24" ht="12.75" customHeight="1">
      <c r="A45" s="83"/>
      <c r="B45" s="39"/>
      <c r="C45" s="39" t="s">
        <v>50</v>
      </c>
      <c r="D45" s="39"/>
      <c r="E45" s="49"/>
      <c r="F45" s="186"/>
      <c r="G45" s="202">
        <v>264</v>
      </c>
      <c r="H45" s="203"/>
      <c r="I45" s="143"/>
      <c r="J45" s="144">
        <v>228</v>
      </c>
      <c r="K45" s="132"/>
      <c r="L45" s="120"/>
      <c r="M45" s="120"/>
      <c r="N45" s="66"/>
      <c r="O45" s="80"/>
      <c r="P45" s="80"/>
      <c r="Q45" s="80"/>
      <c r="R45" s="31"/>
      <c r="S45" s="31"/>
      <c r="T45" s="31"/>
      <c r="U45" s="31"/>
      <c r="V45" s="31"/>
      <c r="W45" s="28"/>
      <c r="X45" s="28"/>
    </row>
    <row r="46" spans="1:24" ht="12.75" customHeight="1">
      <c r="A46" s="83"/>
      <c r="B46" s="39"/>
      <c r="C46" s="39" t="s">
        <v>51</v>
      </c>
      <c r="D46" s="39"/>
      <c r="E46" s="49"/>
      <c r="F46" s="186"/>
      <c r="G46" s="202">
        <v>6426</v>
      </c>
      <c r="H46" s="203"/>
      <c r="I46" s="143"/>
      <c r="J46" s="144">
        <f>5286+424</f>
        <v>5710</v>
      </c>
      <c r="K46" s="132"/>
      <c r="L46" s="120"/>
      <c r="M46" s="120"/>
      <c r="N46" s="66"/>
      <c r="O46" s="80"/>
      <c r="P46" s="80"/>
      <c r="Q46" s="80"/>
      <c r="R46" s="31"/>
      <c r="S46" s="31"/>
      <c r="T46" s="31"/>
      <c r="U46" s="31"/>
      <c r="V46" s="31"/>
      <c r="W46" s="28"/>
      <c r="X46" s="28"/>
    </row>
    <row r="47" spans="1:24" ht="12.75" customHeight="1">
      <c r="A47" s="83"/>
      <c r="B47" s="39"/>
      <c r="C47" s="39" t="s">
        <v>90</v>
      </c>
      <c r="D47" s="39"/>
      <c r="E47" s="49">
        <v>25</v>
      </c>
      <c r="F47" s="186"/>
      <c r="G47" s="202">
        <v>5115</v>
      </c>
      <c r="H47" s="203"/>
      <c r="I47" s="143"/>
      <c r="J47" s="144">
        <v>4112</v>
      </c>
      <c r="K47" s="132"/>
      <c r="L47" s="120"/>
      <c r="M47" s="120"/>
      <c r="N47" s="66"/>
      <c r="O47" s="80"/>
      <c r="P47" s="80"/>
      <c r="Q47" s="80"/>
      <c r="R47" s="31"/>
      <c r="S47" s="31"/>
      <c r="T47" s="31"/>
      <c r="U47" s="31"/>
      <c r="V47" s="31"/>
      <c r="W47" s="28"/>
      <c r="X47" s="28"/>
    </row>
    <row r="48" spans="1:24" ht="12.75" customHeight="1" hidden="1">
      <c r="A48" s="83"/>
      <c r="B48" s="39"/>
      <c r="C48" s="39" t="s">
        <v>54</v>
      </c>
      <c r="D48" s="39"/>
      <c r="E48" s="49">
        <v>25</v>
      </c>
      <c r="F48" s="186"/>
      <c r="G48" s="202">
        <v>0</v>
      </c>
      <c r="H48" s="203"/>
      <c r="I48" s="143"/>
      <c r="J48" s="144">
        <v>0</v>
      </c>
      <c r="K48" s="132"/>
      <c r="L48" s="120"/>
      <c r="M48" s="120"/>
      <c r="N48" s="66"/>
      <c r="O48" s="80"/>
      <c r="P48" s="80"/>
      <c r="Q48" s="80"/>
      <c r="R48" s="31"/>
      <c r="S48" s="31"/>
      <c r="T48" s="31"/>
      <c r="U48" s="31"/>
      <c r="V48" s="31"/>
      <c r="W48" s="28"/>
      <c r="X48" s="28"/>
    </row>
    <row r="49" spans="1:24" ht="12.75" customHeight="1">
      <c r="A49" s="83"/>
      <c r="B49" s="39"/>
      <c r="C49" s="39" t="s">
        <v>52</v>
      </c>
      <c r="D49" s="39"/>
      <c r="E49" s="49"/>
      <c r="F49" s="186"/>
      <c r="G49" s="200">
        <v>563</v>
      </c>
      <c r="H49" s="203"/>
      <c r="I49" s="143"/>
      <c r="J49" s="144">
        <v>429</v>
      </c>
      <c r="K49" s="132"/>
      <c r="L49" s="120"/>
      <c r="M49" s="120"/>
      <c r="N49" s="66"/>
      <c r="O49" s="80"/>
      <c r="P49" s="80"/>
      <c r="Q49" s="80"/>
      <c r="R49" s="31"/>
      <c r="S49" s="31"/>
      <c r="T49" s="31"/>
      <c r="U49" s="31"/>
      <c r="V49" s="31"/>
      <c r="W49" s="28"/>
      <c r="X49" s="28"/>
    </row>
    <row r="50" spans="1:24" ht="12.75" customHeight="1">
      <c r="A50" s="83"/>
      <c r="B50" s="85"/>
      <c r="C50" s="39" t="s">
        <v>8</v>
      </c>
      <c r="D50" s="39"/>
      <c r="E50" s="49"/>
      <c r="F50" s="186"/>
      <c r="G50" s="219">
        <v>2671</v>
      </c>
      <c r="H50" s="203"/>
      <c r="I50" s="143"/>
      <c r="J50" s="237">
        <v>0</v>
      </c>
      <c r="K50" s="132"/>
      <c r="L50" s="120"/>
      <c r="M50" s="120"/>
      <c r="N50" s="66"/>
      <c r="O50" s="80"/>
      <c r="P50" s="80"/>
      <c r="Q50" s="80"/>
      <c r="R50" s="31"/>
      <c r="S50" s="19"/>
      <c r="T50" s="19"/>
      <c r="U50" s="31"/>
      <c r="V50" s="31"/>
      <c r="W50" s="28"/>
      <c r="X50" s="28"/>
    </row>
    <row r="51" spans="1:24" ht="12.75" customHeight="1">
      <c r="A51" s="38"/>
      <c r="B51" s="39"/>
      <c r="C51" s="39"/>
      <c r="D51" s="39"/>
      <c r="E51" s="49"/>
      <c r="F51" s="186"/>
      <c r="G51" s="245">
        <f>SUM(G45:G50)</f>
        <v>15039</v>
      </c>
      <c r="H51" s="246"/>
      <c r="I51" s="229"/>
      <c r="J51" s="230">
        <f>SUM(J44:J49)</f>
        <v>10479</v>
      </c>
      <c r="K51" s="132"/>
      <c r="L51" s="120"/>
      <c r="M51" s="120"/>
      <c r="N51" s="66"/>
      <c r="O51" s="80"/>
      <c r="P51" s="80"/>
      <c r="Q51" s="80"/>
      <c r="R51" s="31"/>
      <c r="S51" s="19"/>
      <c r="T51" s="19"/>
      <c r="U51" s="31"/>
      <c r="V51" s="31"/>
      <c r="W51" s="28"/>
      <c r="X51" s="28"/>
    </row>
    <row r="52" spans="1:24" ht="12.75" customHeight="1">
      <c r="A52" s="38"/>
      <c r="B52" s="54" t="s">
        <v>77</v>
      </c>
      <c r="C52" s="39"/>
      <c r="D52" s="39"/>
      <c r="E52" s="49"/>
      <c r="F52" s="186"/>
      <c r="G52" s="202">
        <f>G42+G51</f>
        <v>15039</v>
      </c>
      <c r="H52" s="203"/>
      <c r="I52" s="143"/>
      <c r="J52" s="144">
        <f>J42+J51</f>
        <v>10479</v>
      </c>
      <c r="K52" s="132"/>
      <c r="L52" s="120"/>
      <c r="M52" s="120"/>
      <c r="N52" s="66"/>
      <c r="O52" s="80"/>
      <c r="P52" s="80"/>
      <c r="Q52" s="80"/>
      <c r="R52" s="31"/>
      <c r="S52" s="31"/>
      <c r="T52" s="31"/>
      <c r="U52" s="31"/>
      <c r="V52" s="31"/>
      <c r="W52" s="28"/>
      <c r="X52" s="28"/>
    </row>
    <row r="53" spans="1:24" ht="12.75" customHeight="1" thickBot="1">
      <c r="A53" s="86"/>
      <c r="B53" s="54" t="s">
        <v>78</v>
      </c>
      <c r="C53" s="54"/>
      <c r="D53" s="54"/>
      <c r="E53" s="44"/>
      <c r="F53" s="179"/>
      <c r="G53" s="248">
        <f>G39+G52</f>
        <v>104041</v>
      </c>
      <c r="H53" s="249"/>
      <c r="I53" s="234"/>
      <c r="J53" s="235">
        <f>J39+J52</f>
        <v>98431</v>
      </c>
      <c r="K53" s="126"/>
      <c r="L53" s="120"/>
      <c r="M53" s="120"/>
      <c r="N53" s="66"/>
      <c r="O53" s="80"/>
      <c r="P53" s="80"/>
      <c r="Q53" s="80"/>
      <c r="R53" s="31"/>
      <c r="S53" s="31"/>
      <c r="T53" s="31"/>
      <c r="U53" s="31"/>
      <c r="V53" s="31"/>
      <c r="W53" s="28"/>
      <c r="X53" s="28"/>
    </row>
    <row r="54" spans="1:24" ht="12.75" customHeight="1">
      <c r="A54" s="38"/>
      <c r="B54" s="39"/>
      <c r="C54" s="39"/>
      <c r="D54" s="39"/>
      <c r="E54" s="49"/>
      <c r="F54" s="186"/>
      <c r="G54" s="202"/>
      <c r="H54" s="203"/>
      <c r="I54" s="143"/>
      <c r="J54" s="144"/>
      <c r="K54" s="132"/>
      <c r="L54" s="120"/>
      <c r="M54" s="120"/>
      <c r="N54" s="66"/>
      <c r="O54" s="80"/>
      <c r="P54" s="80"/>
      <c r="Q54" s="80"/>
      <c r="R54" s="31"/>
      <c r="S54" s="31"/>
      <c r="T54" s="31"/>
      <c r="U54" s="31"/>
      <c r="V54" s="31"/>
      <c r="W54" s="28"/>
      <c r="X54" s="28"/>
    </row>
    <row r="55" spans="1:24" ht="12.75" customHeight="1">
      <c r="A55" s="38"/>
      <c r="B55" s="39" t="s">
        <v>115</v>
      </c>
      <c r="C55" s="39"/>
      <c r="D55" s="39"/>
      <c r="E55" s="49"/>
      <c r="F55" s="186"/>
      <c r="G55" s="250">
        <f>G39/G64</f>
        <v>0.12494068960095683</v>
      </c>
      <c r="H55" s="203"/>
      <c r="I55" s="143"/>
      <c r="J55" s="238">
        <f>J39/J64</f>
        <v>0.12346670335254663</v>
      </c>
      <c r="K55" s="132"/>
      <c r="L55" s="120"/>
      <c r="M55" s="120"/>
      <c r="N55" s="66"/>
      <c r="O55" s="80"/>
      <c r="P55" s="80"/>
      <c r="Q55" s="80"/>
      <c r="R55" s="31"/>
      <c r="S55" s="31"/>
      <c r="T55" s="31"/>
      <c r="U55" s="31"/>
      <c r="V55" s="31"/>
      <c r="W55" s="28"/>
      <c r="X55" s="28"/>
    </row>
    <row r="56" spans="1:24" ht="12.75" customHeight="1">
      <c r="A56" s="45"/>
      <c r="B56" s="46"/>
      <c r="C56" s="46"/>
      <c r="D56" s="46"/>
      <c r="E56" s="47"/>
      <c r="F56" s="183"/>
      <c r="G56" s="251"/>
      <c r="H56" s="252"/>
      <c r="I56" s="173"/>
      <c r="J56" s="239"/>
      <c r="K56" s="130"/>
      <c r="L56" s="120"/>
      <c r="M56" s="120"/>
      <c r="N56" s="66"/>
      <c r="O56" s="80"/>
      <c r="P56" s="80"/>
      <c r="Q56" s="80"/>
      <c r="R56" s="31"/>
      <c r="S56" s="31"/>
      <c r="T56" s="31"/>
      <c r="U56" s="31"/>
      <c r="V56" s="31"/>
      <c r="W56" s="28"/>
      <c r="X56" s="28"/>
    </row>
    <row r="57" spans="1:24" ht="12.75" customHeight="1">
      <c r="A57" s="34"/>
      <c r="B57" s="34"/>
      <c r="C57" s="34"/>
      <c r="D57" s="34"/>
      <c r="E57" s="34"/>
      <c r="F57" s="34"/>
      <c r="G57" s="81"/>
      <c r="H57" s="34"/>
      <c r="I57" s="120"/>
      <c r="J57" s="120"/>
      <c r="K57" s="120"/>
      <c r="L57" s="120"/>
      <c r="M57" s="120"/>
      <c r="N57" s="66"/>
      <c r="O57" s="80"/>
      <c r="P57" s="80"/>
      <c r="Q57" s="80"/>
      <c r="R57" s="31"/>
      <c r="S57" s="31"/>
      <c r="T57" s="31"/>
      <c r="U57" s="31"/>
      <c r="V57" s="31"/>
      <c r="W57" s="28"/>
      <c r="X57" s="28"/>
    </row>
    <row r="58" spans="1:24" ht="12.75" customHeight="1">
      <c r="A58" s="401" t="s">
        <v>116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120"/>
      <c r="M58" s="120"/>
      <c r="N58" s="66"/>
      <c r="O58" s="80"/>
      <c r="P58" s="80"/>
      <c r="Q58" s="80"/>
      <c r="R58" s="31"/>
      <c r="S58" s="31"/>
      <c r="T58" s="31"/>
      <c r="U58" s="31"/>
      <c r="V58" s="31"/>
      <c r="W58" s="28"/>
      <c r="X58" s="28"/>
    </row>
    <row r="59" spans="1:24" ht="12.75" customHeight="1">
      <c r="A59" s="401" t="s">
        <v>111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120"/>
      <c r="M59" s="120"/>
      <c r="N59" s="120"/>
      <c r="O59" s="365"/>
      <c r="P59" s="89"/>
      <c r="Q59" s="89"/>
      <c r="R59" s="28"/>
      <c r="S59" s="28"/>
      <c r="T59" s="28"/>
      <c r="U59" s="28"/>
      <c r="V59" s="28"/>
      <c r="W59" s="28"/>
      <c r="X59" s="28"/>
    </row>
    <row r="60" spans="1:24" ht="12.75" customHeight="1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120"/>
      <c r="M60" s="120"/>
      <c r="N60" s="120"/>
      <c r="O60" s="365"/>
      <c r="P60" s="89"/>
      <c r="Q60" s="89"/>
      <c r="R60" s="28"/>
      <c r="S60" s="28"/>
      <c r="T60" s="28"/>
      <c r="U60" s="28"/>
      <c r="V60" s="28"/>
      <c r="W60" s="28"/>
      <c r="X60" s="28"/>
    </row>
    <row r="61" spans="1:24" ht="15.75">
      <c r="A61" s="90"/>
      <c r="B61" s="34"/>
      <c r="C61" s="34"/>
      <c r="D61" s="34"/>
      <c r="E61" s="34"/>
      <c r="F61" s="34"/>
      <c r="G61" s="34"/>
      <c r="H61" s="34"/>
      <c r="I61" s="120"/>
      <c r="J61" s="120"/>
      <c r="K61" s="120"/>
      <c r="L61" s="120"/>
      <c r="M61" s="120"/>
      <c r="N61" s="120"/>
      <c r="O61" s="365"/>
      <c r="P61" s="89"/>
      <c r="Q61" s="89"/>
      <c r="R61" s="28"/>
      <c r="S61" s="28"/>
      <c r="T61" s="28"/>
      <c r="U61" s="28"/>
      <c r="V61" s="28"/>
      <c r="W61" s="28"/>
      <c r="X61" s="28"/>
    </row>
    <row r="62" spans="1:24" ht="12.75">
      <c r="A62" s="34"/>
      <c r="B62" s="34"/>
      <c r="C62" s="34"/>
      <c r="D62" s="34"/>
      <c r="E62" s="34"/>
      <c r="F62" s="34"/>
      <c r="G62" s="34"/>
      <c r="H62" s="34"/>
      <c r="I62" s="120"/>
      <c r="J62" s="120"/>
      <c r="K62" s="120"/>
      <c r="L62" s="120"/>
      <c r="M62" s="120"/>
      <c r="N62" s="120"/>
      <c r="O62" s="365"/>
      <c r="P62" s="89"/>
      <c r="Q62" s="89"/>
      <c r="R62" s="28"/>
      <c r="S62" s="28"/>
      <c r="T62" s="28"/>
      <c r="U62" s="28"/>
      <c r="V62" s="28"/>
      <c r="W62" s="28"/>
      <c r="X62" s="28"/>
    </row>
    <row r="63" spans="1:24" ht="12.75">
      <c r="A63" s="34"/>
      <c r="B63" s="34"/>
      <c r="C63" s="34"/>
      <c r="D63" s="34"/>
      <c r="E63" s="34"/>
      <c r="F63" s="34"/>
      <c r="G63" s="34"/>
      <c r="H63" s="34"/>
      <c r="I63" s="120"/>
      <c r="J63" s="120"/>
      <c r="K63" s="120"/>
      <c r="L63" s="120"/>
      <c r="M63" s="120"/>
      <c r="N63" s="120"/>
      <c r="O63" s="365"/>
      <c r="P63" s="89"/>
      <c r="Q63" s="89"/>
      <c r="R63" s="28"/>
      <c r="S63" s="28"/>
      <c r="T63" s="28"/>
      <c r="U63" s="28"/>
      <c r="V63" s="28"/>
      <c r="W63" s="28"/>
      <c r="X63" s="28"/>
    </row>
    <row r="64" spans="1:24" ht="12.75">
      <c r="A64" s="34"/>
      <c r="B64" s="34"/>
      <c r="C64" s="34"/>
      <c r="D64" s="34"/>
      <c r="E64" s="34"/>
      <c r="F64" s="34"/>
      <c r="G64" s="81">
        <v>712354</v>
      </c>
      <c r="H64" s="34"/>
      <c r="I64" s="120"/>
      <c r="J64" s="240">
        <v>712354</v>
      </c>
      <c r="K64" s="120"/>
      <c r="L64" s="120"/>
      <c r="M64" s="120"/>
      <c r="N64" s="120"/>
      <c r="O64" s="365"/>
      <c r="P64" s="89"/>
      <c r="Q64" s="89"/>
      <c r="R64" s="28"/>
      <c r="S64" s="28"/>
      <c r="T64" s="28"/>
      <c r="U64" s="28"/>
      <c r="V64" s="28"/>
      <c r="W64" s="28"/>
      <c r="X64" s="28"/>
    </row>
    <row r="65" spans="1:24" ht="12.75">
      <c r="A65" s="34"/>
      <c r="B65" s="34"/>
      <c r="C65" s="34"/>
      <c r="D65" s="34"/>
      <c r="E65" s="34"/>
      <c r="F65" s="34"/>
      <c r="G65" s="34"/>
      <c r="H65" s="34"/>
      <c r="I65" s="120"/>
      <c r="J65" s="120"/>
      <c r="K65" s="120"/>
      <c r="L65" s="34"/>
      <c r="M65" s="34"/>
      <c r="N65" s="34"/>
      <c r="O65" s="89"/>
      <c r="P65" s="89"/>
      <c r="Q65" s="89"/>
      <c r="R65" s="28"/>
      <c r="S65" s="28"/>
      <c r="T65" s="28"/>
      <c r="U65" s="28"/>
      <c r="V65" s="28"/>
      <c r="W65" s="28"/>
      <c r="X65" s="28"/>
    </row>
    <row r="66" spans="1:24" ht="12.75">
      <c r="A66" s="34"/>
      <c r="B66" s="34"/>
      <c r="C66" s="34"/>
      <c r="D66" s="34"/>
      <c r="E66" s="34"/>
      <c r="F66" s="34"/>
      <c r="G66" s="34"/>
      <c r="H66" s="34"/>
      <c r="I66" s="120"/>
      <c r="J66" s="120"/>
      <c r="K66" s="120"/>
      <c r="L66" s="34"/>
      <c r="M66" s="34"/>
      <c r="N66" s="34"/>
      <c r="O66" s="89"/>
      <c r="P66" s="89"/>
      <c r="Q66" s="89"/>
      <c r="R66" s="28"/>
      <c r="S66" s="28"/>
      <c r="T66" s="28"/>
      <c r="U66" s="28"/>
      <c r="V66" s="28"/>
      <c r="W66" s="28"/>
      <c r="X66" s="28"/>
    </row>
    <row r="67" spans="9:24" ht="12.75">
      <c r="I67" s="241"/>
      <c r="J67" s="241"/>
      <c r="K67" s="241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5:24" ht="12.75">
      <c r="O68" s="28"/>
      <c r="P68" s="28"/>
      <c r="Q68" s="28"/>
      <c r="R68" s="28"/>
      <c r="S68" s="28"/>
      <c r="T68" s="28"/>
      <c r="U68" s="28"/>
      <c r="V68" s="28"/>
      <c r="W68" s="28"/>
      <c r="X68" s="28"/>
    </row>
  </sheetData>
  <sheetProtection/>
  <mergeCells count="8">
    <mergeCell ref="A58:K58"/>
    <mergeCell ref="A59:K59"/>
    <mergeCell ref="A60:K60"/>
    <mergeCell ref="A5:K5"/>
    <mergeCell ref="A6:K6"/>
    <mergeCell ref="A1:K1"/>
    <mergeCell ref="A2:K2"/>
    <mergeCell ref="B4:S4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19"/>
  <sheetViews>
    <sheetView showGridLines="0" zoomScale="80" zoomScaleNormal="80" zoomScaleSheetLayoutView="75" zoomScalePageLayoutView="0" workbookViewId="0" topLeftCell="D1">
      <selection activeCell="S18" sqref="S18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312"/>
      <c r="D1" s="392" t="str">
        <f>'Comprehensive Income'!A1</f>
        <v>MARCO HOLDINGS BERHAD</v>
      </c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S1" s="66"/>
      <c r="T1" s="66"/>
    </row>
    <row r="2" spans="1:20" ht="12.75" customHeight="1">
      <c r="A2" s="312"/>
      <c r="D2" s="393" t="str">
        <f>'Comprehensive Income'!A2</f>
        <v>(Incorporated in Malaysia - 8985-P)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S2" s="66"/>
      <c r="T2" s="66"/>
    </row>
    <row r="3" spans="1:20" ht="12.75" customHeight="1">
      <c r="A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S3" s="66"/>
      <c r="T3" s="66"/>
    </row>
    <row r="4" spans="1:22" ht="22.5" customHeight="1">
      <c r="A4" s="312"/>
      <c r="E4" s="403" t="s">
        <v>134</v>
      </c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</row>
    <row r="5" spans="1:20" ht="22.5" customHeight="1">
      <c r="A5" s="337"/>
      <c r="B5" s="338"/>
      <c r="C5" s="338"/>
      <c r="D5" s="396" t="s">
        <v>119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S5" s="66"/>
      <c r="T5" s="66"/>
    </row>
    <row r="6" spans="1:21" ht="12.75" customHeight="1">
      <c r="A6" s="337"/>
      <c r="B6" s="338"/>
      <c r="C6" s="338"/>
      <c r="D6" s="404" t="s">
        <v>121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</row>
    <row r="7" spans="1:25" ht="12.75">
      <c r="A7" s="221"/>
      <c r="B7" s="91"/>
      <c r="C7" s="91"/>
      <c r="D7" s="91"/>
      <c r="E7" s="91"/>
      <c r="F7" s="91"/>
      <c r="G7" s="91"/>
      <c r="S7" s="66"/>
      <c r="T7" s="66"/>
      <c r="U7" s="78"/>
      <c r="V7" s="78"/>
      <c r="W7" s="78"/>
      <c r="X7" s="78"/>
      <c r="Y7" s="78"/>
    </row>
    <row r="8" spans="1:25" ht="12.75" hidden="1">
      <c r="A8" s="339"/>
      <c r="B8" s="36"/>
      <c r="C8" s="279"/>
      <c r="D8" s="36"/>
      <c r="E8" s="36"/>
      <c r="F8" s="36"/>
      <c r="G8" s="36"/>
      <c r="H8" s="92"/>
      <c r="I8" s="93"/>
      <c r="J8" s="94"/>
      <c r="K8" s="95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340"/>
      <c r="B9" s="78"/>
      <c r="C9" s="341"/>
      <c r="D9" s="78"/>
      <c r="E9" s="78"/>
      <c r="F9" s="78"/>
      <c r="G9" s="78"/>
      <c r="H9" s="92"/>
      <c r="I9" s="96"/>
      <c r="J9" s="97" t="s">
        <v>1</v>
      </c>
      <c r="K9" s="316"/>
      <c r="S9" s="66"/>
      <c r="T9" s="66"/>
      <c r="U9" s="78"/>
      <c r="V9" s="78"/>
      <c r="W9" s="78"/>
      <c r="X9" s="78"/>
      <c r="Y9" s="78"/>
    </row>
    <row r="10" spans="1:25" ht="8.25" customHeight="1">
      <c r="A10" s="340"/>
      <c r="B10" s="78"/>
      <c r="C10" s="78"/>
      <c r="D10" s="35"/>
      <c r="E10" s="36"/>
      <c r="F10" s="36"/>
      <c r="G10" s="36"/>
      <c r="H10" s="280"/>
      <c r="I10" s="157"/>
      <c r="J10" s="157"/>
      <c r="K10" s="281"/>
      <c r="L10" s="157"/>
      <c r="M10" s="157"/>
      <c r="N10" s="157"/>
      <c r="O10" s="157"/>
      <c r="P10" s="157"/>
      <c r="Q10" s="279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42"/>
      <c r="B11" s="39"/>
      <c r="C11" s="39"/>
      <c r="D11" s="38"/>
      <c r="E11" s="39"/>
      <c r="F11" s="39"/>
      <c r="G11" s="39"/>
      <c r="H11" s="40"/>
      <c r="I11" s="264"/>
      <c r="J11" s="308" t="s">
        <v>103</v>
      </c>
      <c r="K11" s="309"/>
      <c r="L11" s="172"/>
      <c r="M11" s="308" t="s">
        <v>49</v>
      </c>
      <c r="N11" s="309"/>
      <c r="O11" s="172"/>
      <c r="P11" s="308" t="str">
        <f>J11</f>
        <v>6 months</v>
      </c>
      <c r="Q11" s="265"/>
      <c r="R11" s="55"/>
      <c r="S11" s="343"/>
      <c r="T11" s="344"/>
      <c r="U11" s="345"/>
      <c r="V11" s="345"/>
      <c r="W11" s="345"/>
      <c r="X11" s="39"/>
      <c r="Y11" s="39"/>
    </row>
    <row r="12" spans="1:25" s="41" customFormat="1" ht="12.75" customHeight="1">
      <c r="A12" s="342"/>
      <c r="B12" s="39"/>
      <c r="C12" s="39"/>
      <c r="D12" s="38"/>
      <c r="E12" s="39"/>
      <c r="F12" s="39"/>
      <c r="G12" s="39"/>
      <c r="H12" s="40"/>
      <c r="I12" s="264"/>
      <c r="J12" s="308" t="s">
        <v>26</v>
      </c>
      <c r="K12" s="309"/>
      <c r="L12" s="172"/>
      <c r="M12" s="308" t="s">
        <v>26</v>
      </c>
      <c r="N12" s="309"/>
      <c r="O12" s="172"/>
      <c r="P12" s="308" t="s">
        <v>26</v>
      </c>
      <c r="Q12" s="265"/>
      <c r="R12" s="55"/>
      <c r="S12" s="346"/>
      <c r="T12" s="344"/>
      <c r="U12" s="345"/>
      <c r="V12" s="345"/>
      <c r="W12" s="345"/>
      <c r="X12" s="39"/>
      <c r="Y12" s="39"/>
    </row>
    <row r="13" spans="1:25" s="41" customFormat="1" ht="12.75" customHeight="1">
      <c r="A13" s="342"/>
      <c r="B13" s="39"/>
      <c r="C13" s="39"/>
      <c r="D13" s="38"/>
      <c r="E13" s="39"/>
      <c r="F13" s="39"/>
      <c r="G13" s="39"/>
      <c r="H13" s="44" t="s">
        <v>84</v>
      </c>
      <c r="I13" s="264"/>
      <c r="J13" s="127">
        <v>40359</v>
      </c>
      <c r="K13" s="309"/>
      <c r="L13" s="172"/>
      <c r="M13" s="127">
        <v>37256</v>
      </c>
      <c r="N13" s="309"/>
      <c r="O13" s="172"/>
      <c r="P13" s="127">
        <v>39994</v>
      </c>
      <c r="Q13" s="265"/>
      <c r="R13" s="55"/>
      <c r="S13" s="346"/>
      <c r="T13" s="344"/>
      <c r="U13" s="345"/>
      <c r="V13" s="345"/>
      <c r="W13" s="345"/>
      <c r="X13" s="39"/>
      <c r="Y13" s="39"/>
    </row>
    <row r="14" spans="1:25" s="41" customFormat="1" ht="6.75" customHeight="1">
      <c r="A14" s="347"/>
      <c r="B14" s="46"/>
      <c r="C14" s="46"/>
      <c r="D14" s="45"/>
      <c r="E14" s="46"/>
      <c r="F14" s="46"/>
      <c r="G14" s="46"/>
      <c r="H14" s="62"/>
      <c r="I14" s="173"/>
      <c r="J14" s="227" t="s">
        <v>0</v>
      </c>
      <c r="K14" s="276"/>
      <c r="L14" s="277"/>
      <c r="M14" s="227" t="s">
        <v>0</v>
      </c>
      <c r="N14" s="276"/>
      <c r="O14" s="277"/>
      <c r="P14" s="227" t="s">
        <v>0</v>
      </c>
      <c r="Q14" s="174"/>
      <c r="R14" s="55"/>
      <c r="S14" s="344"/>
      <c r="T14" s="344"/>
      <c r="U14" s="348"/>
      <c r="V14" s="345"/>
      <c r="W14" s="349"/>
      <c r="X14" s="39"/>
      <c r="Y14" s="39"/>
    </row>
    <row r="15" spans="1:25" s="41" customFormat="1" ht="12.75" customHeight="1">
      <c r="A15" s="342"/>
      <c r="B15" s="39"/>
      <c r="C15" s="350"/>
      <c r="D15" s="38"/>
      <c r="E15" s="39"/>
      <c r="F15" s="39"/>
      <c r="G15" s="39"/>
      <c r="H15" s="40"/>
      <c r="I15" s="186"/>
      <c r="J15" s="187"/>
      <c r="K15" s="188"/>
      <c r="L15" s="51"/>
      <c r="M15" s="50"/>
      <c r="N15" s="99"/>
      <c r="O15" s="133"/>
      <c r="P15" s="75"/>
      <c r="Q15" s="175"/>
      <c r="R15" s="55"/>
      <c r="S15" s="344"/>
      <c r="T15" s="344"/>
      <c r="U15" s="345"/>
      <c r="V15" s="345"/>
      <c r="W15" s="345"/>
      <c r="X15" s="39"/>
      <c r="Y15" s="39"/>
    </row>
    <row r="16" spans="1:25" s="41" customFormat="1" ht="12.75" customHeight="1">
      <c r="A16" s="342"/>
      <c r="B16" s="39"/>
      <c r="C16" s="350"/>
      <c r="D16" s="38"/>
      <c r="E16" s="39"/>
      <c r="F16" s="39"/>
      <c r="G16" s="39"/>
      <c r="H16" s="40"/>
      <c r="I16" s="186"/>
      <c r="J16" s="215" t="s">
        <v>3</v>
      </c>
      <c r="K16" s="216"/>
      <c r="L16" s="222"/>
      <c r="M16" s="223" t="s">
        <v>3</v>
      </c>
      <c r="N16" s="278"/>
      <c r="O16" s="217"/>
      <c r="P16" s="218" t="s">
        <v>3</v>
      </c>
      <c r="Q16" s="175"/>
      <c r="R16" s="55"/>
      <c r="S16" s="344"/>
      <c r="T16" s="344"/>
      <c r="U16" s="348"/>
      <c r="V16" s="345"/>
      <c r="W16" s="345"/>
      <c r="X16" s="39"/>
      <c r="Y16" s="39"/>
    </row>
    <row r="17" spans="1:25" s="41" customFormat="1" ht="12.75" customHeight="1">
      <c r="A17" s="342"/>
      <c r="B17" s="39"/>
      <c r="C17" s="350"/>
      <c r="D17" s="329"/>
      <c r="E17" s="358" t="s">
        <v>141</v>
      </c>
      <c r="F17" s="319"/>
      <c r="G17" s="319"/>
      <c r="H17" s="40"/>
      <c r="I17" s="186"/>
      <c r="J17" s="215"/>
      <c r="K17" s="216"/>
      <c r="L17" s="222"/>
      <c r="M17" s="223"/>
      <c r="N17" s="278"/>
      <c r="O17" s="217"/>
      <c r="P17" s="218"/>
      <c r="Q17" s="175"/>
      <c r="R17" s="55"/>
      <c r="S17" s="344"/>
      <c r="T17" s="344"/>
      <c r="U17" s="348"/>
      <c r="V17" s="345"/>
      <c r="W17" s="345"/>
      <c r="X17" s="39"/>
      <c r="Y17" s="39"/>
    </row>
    <row r="18" spans="1:25" s="41" customFormat="1" ht="12.75" customHeight="1">
      <c r="A18" s="342"/>
      <c r="B18" s="39"/>
      <c r="C18" s="350"/>
      <c r="D18" s="38"/>
      <c r="E18" s="39" t="s">
        <v>123</v>
      </c>
      <c r="F18" s="39"/>
      <c r="G18" s="39"/>
      <c r="H18" s="40"/>
      <c r="I18" s="186"/>
      <c r="J18" s="200">
        <v>4929</v>
      </c>
      <c r="K18" s="203"/>
      <c r="L18" s="51"/>
      <c r="M18" s="57">
        <v>-5275</v>
      </c>
      <c r="N18" s="59"/>
      <c r="O18" s="133"/>
      <c r="P18" s="77">
        <v>3319</v>
      </c>
      <c r="Q18" s="175"/>
      <c r="R18" s="55"/>
      <c r="S18" s="344"/>
      <c r="T18" s="344"/>
      <c r="U18" s="348"/>
      <c r="V18" s="345"/>
      <c r="W18" s="345"/>
      <c r="X18" s="39"/>
      <c r="Y18" s="39"/>
    </row>
    <row r="19" spans="1:25" s="41" customFormat="1" ht="12.75" customHeight="1">
      <c r="A19" s="342"/>
      <c r="B19" s="39"/>
      <c r="C19" s="350"/>
      <c r="D19" s="38"/>
      <c r="E19" s="39"/>
      <c r="F19" s="39"/>
      <c r="G19" s="39"/>
      <c r="H19" s="40"/>
      <c r="I19" s="186"/>
      <c r="J19" s="200"/>
      <c r="K19" s="203"/>
      <c r="L19" s="51"/>
      <c r="M19" s="57"/>
      <c r="N19" s="59"/>
      <c r="O19" s="133"/>
      <c r="P19" s="77"/>
      <c r="Q19" s="175"/>
      <c r="R19" s="55"/>
      <c r="S19" s="344"/>
      <c r="T19" s="344"/>
      <c r="U19" s="348"/>
      <c r="V19" s="345"/>
      <c r="W19" s="345"/>
      <c r="X19" s="39"/>
      <c r="Y19" s="39"/>
    </row>
    <row r="20" spans="1:25" s="41" customFormat="1" ht="12.75" customHeight="1">
      <c r="A20" s="342"/>
      <c r="B20" s="39"/>
      <c r="C20" s="350"/>
      <c r="D20" s="38"/>
      <c r="E20" s="317" t="s">
        <v>139</v>
      </c>
      <c r="F20" s="39"/>
      <c r="G20" s="39"/>
      <c r="H20" s="40"/>
      <c r="I20" s="186"/>
      <c r="J20" s="200"/>
      <c r="K20" s="203"/>
      <c r="L20" s="51"/>
      <c r="M20" s="57"/>
      <c r="N20" s="59"/>
      <c r="O20" s="133"/>
      <c r="P20" s="77"/>
      <c r="Q20" s="175"/>
      <c r="R20" s="55"/>
      <c r="S20" s="344"/>
      <c r="T20" s="344"/>
      <c r="U20" s="348"/>
      <c r="V20" s="345"/>
      <c r="W20" s="345"/>
      <c r="X20" s="39"/>
      <c r="Y20" s="39"/>
    </row>
    <row r="21" spans="1:25" s="41" customFormat="1" ht="12.75" customHeight="1">
      <c r="A21" s="342"/>
      <c r="B21" s="39"/>
      <c r="C21" s="350"/>
      <c r="D21" s="38"/>
      <c r="E21" s="39"/>
      <c r="F21" s="39" t="s">
        <v>35</v>
      </c>
      <c r="G21" s="39"/>
      <c r="H21" s="40"/>
      <c r="I21" s="186"/>
      <c r="J21" s="200">
        <v>81</v>
      </c>
      <c r="K21" s="203"/>
      <c r="L21" s="51"/>
      <c r="M21" s="57">
        <v>674</v>
      </c>
      <c r="N21" s="59"/>
      <c r="O21" s="133"/>
      <c r="P21" s="77">
        <v>88</v>
      </c>
      <c r="Q21" s="175"/>
      <c r="R21" s="55"/>
      <c r="S21" s="344"/>
      <c r="T21" s="344"/>
      <c r="U21" s="348"/>
      <c r="V21" s="345"/>
      <c r="W21" s="345"/>
      <c r="X21" s="39"/>
      <c r="Y21" s="39"/>
    </row>
    <row r="22" spans="1:25" s="41" customFormat="1" ht="12.75" customHeight="1">
      <c r="A22" s="342"/>
      <c r="B22" s="39"/>
      <c r="C22" s="350"/>
      <c r="D22" s="38"/>
      <c r="E22" s="39"/>
      <c r="F22" s="39" t="s">
        <v>124</v>
      </c>
      <c r="G22" s="39"/>
      <c r="H22" s="40"/>
      <c r="I22" s="186"/>
      <c r="J22" s="200">
        <v>49</v>
      </c>
      <c r="K22" s="203"/>
      <c r="L22" s="51"/>
      <c r="M22" s="57">
        <v>2240</v>
      </c>
      <c r="N22" s="59"/>
      <c r="O22" s="133"/>
      <c r="P22" s="77">
        <v>48</v>
      </c>
      <c r="Q22" s="175"/>
      <c r="R22" s="55"/>
      <c r="S22" s="344"/>
      <c r="T22" s="344"/>
      <c r="U22" s="348"/>
      <c r="V22" s="345"/>
      <c r="W22" s="345"/>
      <c r="X22" s="39"/>
      <c r="Y22" s="39"/>
    </row>
    <row r="23" spans="1:25" s="41" customFormat="1" ht="12.75" customHeight="1">
      <c r="A23" s="342"/>
      <c r="B23" s="39"/>
      <c r="C23" s="350"/>
      <c r="D23" s="38"/>
      <c r="E23" s="39"/>
      <c r="F23" s="39" t="s">
        <v>125</v>
      </c>
      <c r="G23" s="39"/>
      <c r="H23" s="40"/>
      <c r="I23" s="186"/>
      <c r="J23" s="200">
        <v>-268</v>
      </c>
      <c r="K23" s="203"/>
      <c r="L23" s="51"/>
      <c r="M23" s="57">
        <v>-43</v>
      </c>
      <c r="N23" s="59"/>
      <c r="O23" s="133"/>
      <c r="P23" s="77">
        <v>-364</v>
      </c>
      <c r="Q23" s="175"/>
      <c r="R23" s="55"/>
      <c r="S23" s="344"/>
      <c r="T23" s="344"/>
      <c r="U23" s="348"/>
      <c r="V23" s="345"/>
      <c r="W23" s="345"/>
      <c r="X23" s="39"/>
      <c r="Y23" s="39"/>
    </row>
    <row r="24" spans="1:25" s="41" customFormat="1" ht="12.75" customHeight="1">
      <c r="A24" s="342"/>
      <c r="B24" s="39"/>
      <c r="C24" s="350"/>
      <c r="D24" s="38"/>
      <c r="E24" s="39"/>
      <c r="F24" s="39" t="s">
        <v>126</v>
      </c>
      <c r="G24" s="39"/>
      <c r="H24" s="40"/>
      <c r="I24" s="186"/>
      <c r="J24" s="219">
        <v>-444</v>
      </c>
      <c r="K24" s="203"/>
      <c r="L24" s="51"/>
      <c r="M24" s="100">
        <v>4551</v>
      </c>
      <c r="N24" s="59"/>
      <c r="O24" s="133"/>
      <c r="P24" s="236">
        <v>498</v>
      </c>
      <c r="Q24" s="175"/>
      <c r="R24" s="55"/>
      <c r="S24" s="344"/>
      <c r="T24" s="344"/>
      <c r="U24" s="348"/>
      <c r="V24" s="345"/>
      <c r="W24" s="345"/>
      <c r="X24" s="39"/>
      <c r="Y24" s="39"/>
    </row>
    <row r="25" spans="1:25" s="41" customFormat="1" ht="12.75" customHeight="1">
      <c r="A25" s="342"/>
      <c r="B25" s="39"/>
      <c r="C25" s="350"/>
      <c r="D25" s="38"/>
      <c r="E25" s="39" t="s">
        <v>140</v>
      </c>
      <c r="F25" s="39"/>
      <c r="G25" s="39"/>
      <c r="H25" s="40"/>
      <c r="I25" s="186"/>
      <c r="J25" s="320">
        <f>SUM(J21:J24)</f>
        <v>-582</v>
      </c>
      <c r="K25" s="203"/>
      <c r="L25" s="51"/>
      <c r="M25" s="57"/>
      <c r="N25" s="59"/>
      <c r="O25" s="133"/>
      <c r="P25" s="321">
        <f>SUM(P21:P24)</f>
        <v>270</v>
      </c>
      <c r="Q25" s="175"/>
      <c r="R25" s="55"/>
      <c r="S25" s="344"/>
      <c r="T25" s="344"/>
      <c r="U25" s="348"/>
      <c r="V25" s="345"/>
      <c r="W25" s="345"/>
      <c r="X25" s="39"/>
      <c r="Y25" s="39"/>
    </row>
    <row r="26" spans="1:25" s="41" customFormat="1" ht="12.75" customHeight="1">
      <c r="A26" s="342"/>
      <c r="B26" s="39"/>
      <c r="C26" s="350"/>
      <c r="D26" s="38"/>
      <c r="E26" s="54" t="s">
        <v>142</v>
      </c>
      <c r="F26" s="39"/>
      <c r="G26" s="39"/>
      <c r="H26" s="40"/>
      <c r="I26" s="186"/>
      <c r="J26" s="322">
        <f>J25+J18</f>
        <v>4347</v>
      </c>
      <c r="K26" s="323"/>
      <c r="L26" s="102"/>
      <c r="M26" s="324">
        <f>SUM(M18:M24)</f>
        <v>2147</v>
      </c>
      <c r="N26" s="325"/>
      <c r="O26" s="172"/>
      <c r="P26" s="112">
        <f>P25+P18</f>
        <v>3589</v>
      </c>
      <c r="Q26" s="175"/>
      <c r="R26" s="55"/>
      <c r="S26" s="344"/>
      <c r="T26" s="344"/>
      <c r="U26" s="348"/>
      <c r="V26" s="345"/>
      <c r="W26" s="345"/>
      <c r="X26" s="39"/>
      <c r="Y26" s="39"/>
    </row>
    <row r="27" spans="1:25" s="41" customFormat="1" ht="12.75" customHeight="1">
      <c r="A27" s="342"/>
      <c r="B27" s="39"/>
      <c r="C27" s="350"/>
      <c r="D27" s="38"/>
      <c r="E27" s="39"/>
      <c r="F27" s="39"/>
      <c r="G27" s="39"/>
      <c r="H27" s="40"/>
      <c r="I27" s="186"/>
      <c r="J27" s="200"/>
      <c r="K27" s="203"/>
      <c r="L27" s="51"/>
      <c r="M27" s="57"/>
      <c r="N27" s="59"/>
      <c r="O27" s="133"/>
      <c r="P27" s="77"/>
      <c r="Q27" s="175"/>
      <c r="R27" s="55"/>
      <c r="S27" s="344"/>
      <c r="T27" s="344"/>
      <c r="U27" s="348"/>
      <c r="V27" s="345"/>
      <c r="W27" s="345"/>
      <c r="X27" s="39"/>
      <c r="Y27" s="39"/>
    </row>
    <row r="28" spans="1:25" s="41" customFormat="1" ht="12.75" customHeight="1">
      <c r="A28" s="342"/>
      <c r="B28" s="39"/>
      <c r="C28" s="350"/>
      <c r="D28" s="38"/>
      <c r="E28" s="317" t="s">
        <v>127</v>
      </c>
      <c r="F28" s="39"/>
      <c r="G28" s="39"/>
      <c r="H28" s="40"/>
      <c r="I28" s="186"/>
      <c r="J28" s="200"/>
      <c r="K28" s="203"/>
      <c r="L28" s="51"/>
      <c r="M28" s="57"/>
      <c r="N28" s="59"/>
      <c r="O28" s="133"/>
      <c r="P28" s="77"/>
      <c r="Q28" s="175"/>
      <c r="R28" s="55"/>
      <c r="S28" s="344"/>
      <c r="T28" s="344"/>
      <c r="U28" s="348"/>
      <c r="V28" s="345"/>
      <c r="W28" s="345"/>
      <c r="X28" s="39"/>
      <c r="Y28" s="39"/>
    </row>
    <row r="29" spans="1:25" s="41" customFormat="1" ht="12.75" customHeight="1">
      <c r="A29" s="342"/>
      <c r="B29" s="39"/>
      <c r="C29" s="350"/>
      <c r="D29" s="38"/>
      <c r="E29" s="39"/>
      <c r="F29" s="101" t="s">
        <v>128</v>
      </c>
      <c r="G29" s="39"/>
      <c r="H29" s="40"/>
      <c r="I29" s="186"/>
      <c r="J29" s="200">
        <f>-4321+716</f>
        <v>-3605</v>
      </c>
      <c r="K29" s="203"/>
      <c r="L29" s="51"/>
      <c r="M29" s="57">
        <v>-1744</v>
      </c>
      <c r="N29" s="59"/>
      <c r="O29" s="133"/>
      <c r="P29" s="77">
        <v>1876</v>
      </c>
      <c r="Q29" s="175"/>
      <c r="R29" s="55"/>
      <c r="S29" s="344"/>
      <c r="T29" s="344"/>
      <c r="U29" s="348"/>
      <c r="V29" s="345"/>
      <c r="W29" s="345"/>
      <c r="X29" s="39"/>
      <c r="Y29" s="39"/>
    </row>
    <row r="30" spans="1:25" s="41" customFormat="1" ht="12.75" customHeight="1">
      <c r="A30" s="342"/>
      <c r="B30" s="39"/>
      <c r="C30" s="350"/>
      <c r="D30" s="38"/>
      <c r="E30" s="39"/>
      <c r="F30" s="101" t="s">
        <v>129</v>
      </c>
      <c r="G30" s="39"/>
      <c r="H30" s="40"/>
      <c r="I30" s="186"/>
      <c r="J30" s="219">
        <v>751</v>
      </c>
      <c r="K30" s="203"/>
      <c r="L30" s="51"/>
      <c r="M30" s="57">
        <v>550</v>
      </c>
      <c r="N30" s="59"/>
      <c r="O30" s="133"/>
      <c r="P30" s="236">
        <v>-1289</v>
      </c>
      <c r="Q30" s="175"/>
      <c r="R30" s="55"/>
      <c r="S30" s="344"/>
      <c r="T30" s="344"/>
      <c r="U30" s="348"/>
      <c r="V30" s="345"/>
      <c r="W30" s="345"/>
      <c r="X30" s="39"/>
      <c r="Y30" s="39"/>
    </row>
    <row r="31" spans="1:25" s="41" customFormat="1" ht="12.75" customHeight="1">
      <c r="A31" s="342"/>
      <c r="B31" s="39"/>
      <c r="C31" s="350"/>
      <c r="D31" s="38"/>
      <c r="E31" s="39" t="s">
        <v>143</v>
      </c>
      <c r="F31" s="39"/>
      <c r="G31" s="39"/>
      <c r="H31" s="40"/>
      <c r="I31" s="186"/>
      <c r="J31" s="320">
        <f>J29+J30</f>
        <v>-2854</v>
      </c>
      <c r="K31" s="203"/>
      <c r="L31" s="51"/>
      <c r="M31" s="57"/>
      <c r="N31" s="59"/>
      <c r="O31" s="133"/>
      <c r="P31" s="321">
        <f>P29+P30</f>
        <v>587</v>
      </c>
      <c r="Q31" s="175"/>
      <c r="R31" s="55"/>
      <c r="S31" s="344"/>
      <c r="T31" s="344"/>
      <c r="U31" s="348"/>
      <c r="V31" s="345"/>
      <c r="W31" s="345"/>
      <c r="X31" s="39"/>
      <c r="Y31" s="39"/>
    </row>
    <row r="32" spans="1:25" s="41" customFormat="1" ht="12.75" customHeight="1">
      <c r="A32" s="342"/>
      <c r="B32" s="39"/>
      <c r="C32" s="350"/>
      <c r="D32" s="38"/>
      <c r="E32" s="54" t="s">
        <v>144</v>
      </c>
      <c r="F32" s="39"/>
      <c r="G32" s="39"/>
      <c r="H32" s="40"/>
      <c r="I32" s="186"/>
      <c r="J32" s="322">
        <f>J31+J26</f>
        <v>1493</v>
      </c>
      <c r="K32" s="323"/>
      <c r="L32" s="102"/>
      <c r="M32" s="324">
        <f>SUM(M26:M30)</f>
        <v>953</v>
      </c>
      <c r="N32" s="325"/>
      <c r="O32" s="172"/>
      <c r="P32" s="112">
        <f>P31+P26</f>
        <v>4176</v>
      </c>
      <c r="Q32" s="175"/>
      <c r="R32" s="55"/>
      <c r="S32" s="344"/>
      <c r="T32" s="344"/>
      <c r="U32" s="348"/>
      <c r="V32" s="345"/>
      <c r="W32" s="345"/>
      <c r="X32" s="39"/>
      <c r="Y32" s="39"/>
    </row>
    <row r="33" spans="1:25" s="41" customFormat="1" ht="12.75" customHeight="1">
      <c r="A33" s="342"/>
      <c r="B33" s="39"/>
      <c r="C33" s="350"/>
      <c r="D33" s="38"/>
      <c r="E33" s="39"/>
      <c r="F33" s="39"/>
      <c r="G33" s="39"/>
      <c r="H33" s="40"/>
      <c r="I33" s="186"/>
      <c r="J33" s="200"/>
      <c r="K33" s="203"/>
      <c r="L33" s="51"/>
      <c r="M33" s="57"/>
      <c r="N33" s="59"/>
      <c r="O33" s="133"/>
      <c r="P33" s="77"/>
      <c r="Q33" s="175"/>
      <c r="R33" s="55"/>
      <c r="S33" s="344"/>
      <c r="T33" s="344"/>
      <c r="U33" s="348"/>
      <c r="V33" s="345"/>
      <c r="W33" s="345"/>
      <c r="X33" s="39"/>
      <c r="Y33" s="39"/>
    </row>
    <row r="34" spans="1:25" s="41" customFormat="1" ht="12.75" customHeight="1">
      <c r="A34" s="342"/>
      <c r="B34" s="39"/>
      <c r="C34" s="350"/>
      <c r="D34" s="38"/>
      <c r="E34" s="39"/>
      <c r="F34" s="39" t="s">
        <v>130</v>
      </c>
      <c r="G34" s="39"/>
      <c r="H34" s="40"/>
      <c r="I34" s="186"/>
      <c r="J34" s="200">
        <v>-1075</v>
      </c>
      <c r="K34" s="203"/>
      <c r="L34" s="51"/>
      <c r="M34" s="57">
        <v>-557</v>
      </c>
      <c r="N34" s="59"/>
      <c r="O34" s="133"/>
      <c r="P34" s="77">
        <v>-752</v>
      </c>
      <c r="Q34" s="175"/>
      <c r="R34" s="55"/>
      <c r="S34" s="344"/>
      <c r="T34" s="344"/>
      <c r="U34" s="348"/>
      <c r="V34" s="345"/>
      <c r="W34" s="345"/>
      <c r="X34" s="39"/>
      <c r="Y34" s="39"/>
    </row>
    <row r="35" spans="1:25" s="41" customFormat="1" ht="12.75" customHeight="1">
      <c r="A35" s="342"/>
      <c r="B35" s="39"/>
      <c r="C35" s="350"/>
      <c r="D35" s="38"/>
      <c r="E35" s="39"/>
      <c r="F35" s="39" t="s">
        <v>131</v>
      </c>
      <c r="G35" s="39"/>
      <c r="H35" s="40"/>
      <c r="I35" s="186"/>
      <c r="J35" s="219">
        <v>-49</v>
      </c>
      <c r="K35" s="203"/>
      <c r="L35" s="51"/>
      <c r="M35" s="100">
        <f>-M22</f>
        <v>-2240</v>
      </c>
      <c r="N35" s="59"/>
      <c r="O35" s="133"/>
      <c r="P35" s="236">
        <v>-48</v>
      </c>
      <c r="Q35" s="175"/>
      <c r="R35" s="55"/>
      <c r="S35" s="344"/>
      <c r="T35" s="344"/>
      <c r="U35" s="348"/>
      <c r="V35" s="345"/>
      <c r="W35" s="345"/>
      <c r="X35" s="39"/>
      <c r="Y35" s="39"/>
    </row>
    <row r="36" spans="1:25" s="41" customFormat="1" ht="12.75" customHeight="1" thickBot="1">
      <c r="A36" s="342"/>
      <c r="B36" s="39"/>
      <c r="C36" s="350"/>
      <c r="D36" s="38"/>
      <c r="E36" s="54" t="s">
        <v>145</v>
      </c>
      <c r="F36" s="39"/>
      <c r="G36" s="39"/>
      <c r="H36" s="40"/>
      <c r="I36" s="186"/>
      <c r="J36" s="326">
        <f>SUM(J32:J35)</f>
        <v>369</v>
      </c>
      <c r="K36" s="323"/>
      <c r="L36" s="102"/>
      <c r="M36" s="327">
        <f>SUM(M32:M35)</f>
        <v>-1844</v>
      </c>
      <c r="N36" s="325"/>
      <c r="O36" s="172"/>
      <c r="P36" s="328">
        <f>SUM(P32:P35)</f>
        <v>3376</v>
      </c>
      <c r="Q36" s="175"/>
      <c r="R36" s="55"/>
      <c r="S36" s="344"/>
      <c r="T36" s="344"/>
      <c r="U36" s="348"/>
      <c r="V36" s="345"/>
      <c r="W36" s="345"/>
      <c r="X36" s="39"/>
      <c r="Y36" s="39"/>
    </row>
    <row r="37" spans="1:25" s="41" customFormat="1" ht="12.75" customHeight="1">
      <c r="A37" s="342"/>
      <c r="B37" s="39"/>
      <c r="C37" s="350"/>
      <c r="D37" s="38"/>
      <c r="E37" s="39"/>
      <c r="F37" s="39"/>
      <c r="G37" s="39"/>
      <c r="H37" s="40"/>
      <c r="I37" s="186"/>
      <c r="J37" s="215"/>
      <c r="K37" s="216"/>
      <c r="L37" s="222"/>
      <c r="M37" s="223"/>
      <c r="N37" s="278"/>
      <c r="O37" s="217"/>
      <c r="P37" s="218"/>
      <c r="Q37" s="175"/>
      <c r="R37" s="55"/>
      <c r="S37" s="344"/>
      <c r="T37" s="344"/>
      <c r="U37" s="348"/>
      <c r="V37" s="345"/>
      <c r="W37" s="345"/>
      <c r="X37" s="39"/>
      <c r="Y37" s="39"/>
    </row>
    <row r="38" spans="1:25" s="41" customFormat="1" ht="12.75" customHeight="1">
      <c r="A38" s="342"/>
      <c r="B38" s="351"/>
      <c r="C38" s="350"/>
      <c r="D38" s="330"/>
      <c r="E38" s="359" t="s">
        <v>146</v>
      </c>
      <c r="F38" s="318"/>
      <c r="G38" s="318"/>
      <c r="H38" s="40"/>
      <c r="I38" s="186"/>
      <c r="J38" s="200"/>
      <c r="K38" s="203"/>
      <c r="L38" s="51"/>
      <c r="M38" s="57"/>
      <c r="N38" s="59"/>
      <c r="O38" s="133"/>
      <c r="P38" s="77"/>
      <c r="Q38" s="145"/>
      <c r="R38" s="55"/>
      <c r="S38" s="344"/>
      <c r="T38" s="344"/>
      <c r="U38" s="361"/>
      <c r="V38" s="345"/>
      <c r="W38" s="345"/>
      <c r="X38" s="39"/>
      <c r="Y38" s="39"/>
    </row>
    <row r="39" spans="1:25" s="41" customFormat="1" ht="12.75" customHeight="1">
      <c r="A39" s="342"/>
      <c r="B39" s="351"/>
      <c r="C39" s="350"/>
      <c r="D39" s="38"/>
      <c r="E39" s="39"/>
      <c r="F39" s="39" t="s">
        <v>30</v>
      </c>
      <c r="G39" s="39"/>
      <c r="H39" s="40"/>
      <c r="I39" s="186"/>
      <c r="J39" s="200">
        <v>268</v>
      </c>
      <c r="K39" s="203"/>
      <c r="L39" s="51"/>
      <c r="M39" s="57">
        <v>56</v>
      </c>
      <c r="N39" s="59"/>
      <c r="O39" s="133"/>
      <c r="P39" s="77">
        <v>364</v>
      </c>
      <c r="Q39" s="145"/>
      <c r="R39" s="55"/>
      <c r="S39" s="344"/>
      <c r="T39" s="344"/>
      <c r="U39" s="361"/>
      <c r="V39" s="345"/>
      <c r="W39" s="345"/>
      <c r="X39" s="39"/>
      <c r="Y39" s="39"/>
    </row>
    <row r="40" spans="1:25" s="41" customFormat="1" ht="12.75" customHeight="1">
      <c r="A40" s="342"/>
      <c r="B40" s="351"/>
      <c r="C40" s="350"/>
      <c r="D40" s="38"/>
      <c r="E40" s="39"/>
      <c r="F40" s="39" t="s">
        <v>37</v>
      </c>
      <c r="G40" s="39"/>
      <c r="H40" s="40"/>
      <c r="I40" s="186"/>
      <c r="J40" s="219">
        <v>-92</v>
      </c>
      <c r="K40" s="203"/>
      <c r="L40" s="51"/>
      <c r="M40" s="57">
        <v>-277</v>
      </c>
      <c r="N40" s="59"/>
      <c r="O40" s="133"/>
      <c r="P40" s="236">
        <v>-28</v>
      </c>
      <c r="Q40" s="145"/>
      <c r="R40" s="55"/>
      <c r="S40" s="344"/>
      <c r="T40" s="344"/>
      <c r="U40" s="361"/>
      <c r="V40" s="345"/>
      <c r="W40" s="345"/>
      <c r="X40" s="39"/>
      <c r="Y40" s="39"/>
    </row>
    <row r="41" spans="1:25" s="41" customFormat="1" ht="12.75" customHeight="1" hidden="1">
      <c r="A41" s="342"/>
      <c r="B41" s="351"/>
      <c r="C41" s="350"/>
      <c r="D41" s="38"/>
      <c r="E41" s="39"/>
      <c r="F41" s="39" t="s">
        <v>38</v>
      </c>
      <c r="G41" s="39"/>
      <c r="H41" s="40"/>
      <c r="I41" s="186"/>
      <c r="J41" s="200"/>
      <c r="K41" s="203"/>
      <c r="L41" s="51"/>
      <c r="M41" s="57"/>
      <c r="N41" s="59"/>
      <c r="O41" s="133"/>
      <c r="P41" s="77"/>
      <c r="Q41" s="145"/>
      <c r="R41" s="55"/>
      <c r="S41" s="344"/>
      <c r="T41" s="344"/>
      <c r="U41" s="361"/>
      <c r="V41" s="345"/>
      <c r="W41" s="345"/>
      <c r="X41" s="39"/>
      <c r="Y41" s="39"/>
    </row>
    <row r="42" spans="1:25" s="41" customFormat="1" ht="12.75" customHeight="1" hidden="1">
      <c r="A42" s="342"/>
      <c r="B42" s="351"/>
      <c r="C42" s="350"/>
      <c r="D42" s="38"/>
      <c r="E42" s="39"/>
      <c r="F42" s="39" t="s">
        <v>39</v>
      </c>
      <c r="G42" s="39"/>
      <c r="H42" s="40"/>
      <c r="I42" s="186"/>
      <c r="J42" s="200">
        <v>0</v>
      </c>
      <c r="K42" s="203"/>
      <c r="L42" s="51"/>
      <c r="M42" s="57">
        <v>8</v>
      </c>
      <c r="N42" s="59"/>
      <c r="O42" s="133"/>
      <c r="P42" s="77">
        <v>0</v>
      </c>
      <c r="Q42" s="145"/>
      <c r="R42" s="55"/>
      <c r="S42" s="344"/>
      <c r="T42" s="344"/>
      <c r="U42" s="361"/>
      <c r="V42" s="345"/>
      <c r="W42" s="345"/>
      <c r="X42" s="39"/>
      <c r="Y42" s="39"/>
    </row>
    <row r="43" spans="1:25" s="41" customFormat="1" ht="12.75" customHeight="1" thickBot="1">
      <c r="A43" s="342"/>
      <c r="B43" s="351"/>
      <c r="C43" s="350"/>
      <c r="D43" s="38"/>
      <c r="E43" s="54" t="s">
        <v>149</v>
      </c>
      <c r="F43" s="39"/>
      <c r="G43" s="39"/>
      <c r="H43" s="40"/>
      <c r="I43" s="186"/>
      <c r="J43" s="326">
        <f>SUM(J39:J42)</f>
        <v>176</v>
      </c>
      <c r="K43" s="323"/>
      <c r="L43" s="102"/>
      <c r="M43" s="327">
        <f>SUM(M39:M42)</f>
        <v>-213</v>
      </c>
      <c r="N43" s="325"/>
      <c r="O43" s="172"/>
      <c r="P43" s="328">
        <f>SUM(P39:P42)</f>
        <v>336</v>
      </c>
      <c r="Q43" s="145"/>
      <c r="R43" s="55"/>
      <c r="S43" s="344"/>
      <c r="T43" s="344"/>
      <c r="U43" s="361"/>
      <c r="V43" s="345"/>
      <c r="W43" s="345"/>
      <c r="X43" s="39"/>
      <c r="Y43" s="39"/>
    </row>
    <row r="44" spans="1:25" s="41" customFormat="1" ht="12.75" customHeight="1">
      <c r="A44" s="342"/>
      <c r="C44" s="350"/>
      <c r="D44" s="38"/>
      <c r="E44" s="39"/>
      <c r="F44" s="39"/>
      <c r="G44" s="39"/>
      <c r="H44" s="40"/>
      <c r="I44" s="186"/>
      <c r="J44" s="200"/>
      <c r="K44" s="203"/>
      <c r="L44" s="51"/>
      <c r="M44" s="57"/>
      <c r="N44" s="59"/>
      <c r="O44" s="133"/>
      <c r="P44" s="77"/>
      <c r="Q44" s="145"/>
      <c r="R44" s="55"/>
      <c r="S44" s="344"/>
      <c r="T44" s="344"/>
      <c r="U44" s="361"/>
      <c r="V44" s="345"/>
      <c r="W44" s="345"/>
      <c r="X44" s="39"/>
      <c r="Y44" s="39"/>
    </row>
    <row r="45" spans="1:25" s="41" customFormat="1" ht="12.75" customHeight="1">
      <c r="A45" s="342"/>
      <c r="B45" s="351"/>
      <c r="C45" s="350"/>
      <c r="D45" s="330"/>
      <c r="E45" s="359" t="s">
        <v>147</v>
      </c>
      <c r="F45" s="318"/>
      <c r="G45" s="318"/>
      <c r="H45" s="40"/>
      <c r="I45" s="186"/>
      <c r="J45" s="200"/>
      <c r="K45" s="203"/>
      <c r="L45" s="51"/>
      <c r="M45" s="57"/>
      <c r="N45" s="59"/>
      <c r="O45" s="133"/>
      <c r="P45" s="56"/>
      <c r="Q45" s="145"/>
      <c r="R45" s="55"/>
      <c r="S45" s="344"/>
      <c r="T45" s="344"/>
      <c r="U45" s="361"/>
      <c r="V45" s="345"/>
      <c r="W45" s="345"/>
      <c r="X45" s="39"/>
      <c r="Y45" s="39"/>
    </row>
    <row r="46" spans="1:25" s="41" customFormat="1" ht="12.75" customHeight="1">
      <c r="A46" s="342"/>
      <c r="B46" s="351"/>
      <c r="C46" s="350"/>
      <c r="D46" s="38"/>
      <c r="E46" s="54"/>
      <c r="F46" s="39" t="s">
        <v>97</v>
      </c>
      <c r="G46" s="39"/>
      <c r="H46" s="40"/>
      <c r="I46" s="186"/>
      <c r="J46" s="200">
        <v>1003</v>
      </c>
      <c r="K46" s="203"/>
      <c r="L46" s="51"/>
      <c r="M46" s="57">
        <v>1019</v>
      </c>
      <c r="N46" s="59"/>
      <c r="O46" s="133"/>
      <c r="P46" s="77">
        <v>1719</v>
      </c>
      <c r="Q46" s="145"/>
      <c r="R46" s="55"/>
      <c r="S46" s="344"/>
      <c r="T46" s="344"/>
      <c r="U46" s="361"/>
      <c r="V46" s="345"/>
      <c r="W46" s="345"/>
      <c r="X46" s="39"/>
      <c r="Y46" s="39"/>
    </row>
    <row r="47" spans="1:25" s="41" customFormat="1" ht="12.75" customHeight="1">
      <c r="A47" s="342"/>
      <c r="B47" s="351"/>
      <c r="C47" s="350"/>
      <c r="D47" s="38"/>
      <c r="E47" s="54"/>
      <c r="F47" s="39" t="s">
        <v>148</v>
      </c>
      <c r="G47" s="39"/>
      <c r="H47" s="40"/>
      <c r="I47" s="186"/>
      <c r="J47" s="219">
        <v>0</v>
      </c>
      <c r="K47" s="203"/>
      <c r="L47" s="51"/>
      <c r="M47" s="57"/>
      <c r="N47" s="59"/>
      <c r="O47" s="133"/>
      <c r="P47" s="236">
        <v>0</v>
      </c>
      <c r="Q47" s="145"/>
      <c r="R47" s="55"/>
      <c r="S47" s="344"/>
      <c r="T47" s="344"/>
      <c r="U47" s="361"/>
      <c r="V47" s="345"/>
      <c r="W47" s="345"/>
      <c r="X47" s="39"/>
      <c r="Y47" s="39"/>
    </row>
    <row r="48" spans="1:25" s="41" customFormat="1" ht="12.75" customHeight="1" thickBot="1">
      <c r="A48" s="342"/>
      <c r="B48" s="351"/>
      <c r="C48" s="350"/>
      <c r="D48" s="38"/>
      <c r="E48" s="54" t="s">
        <v>150</v>
      </c>
      <c r="F48" s="39"/>
      <c r="G48" s="39"/>
      <c r="H48" s="40"/>
      <c r="I48" s="186"/>
      <c r="J48" s="326">
        <f>SUM(J46:J47)</f>
        <v>1003</v>
      </c>
      <c r="K48" s="323"/>
      <c r="L48" s="102"/>
      <c r="M48" s="327">
        <f>SUM(M46:M47)</f>
        <v>1019</v>
      </c>
      <c r="N48" s="325"/>
      <c r="O48" s="172"/>
      <c r="P48" s="328">
        <f>SUM(P46:P47)</f>
        <v>1719</v>
      </c>
      <c r="Q48" s="145"/>
      <c r="R48" s="55"/>
      <c r="S48" s="343"/>
      <c r="T48" s="344"/>
      <c r="U48" s="345"/>
      <c r="V48" s="345"/>
      <c r="W48" s="345"/>
      <c r="X48" s="39"/>
      <c r="Y48" s="39"/>
    </row>
    <row r="49" spans="1:25" s="41" customFormat="1" ht="12.75" customHeight="1">
      <c r="A49" s="342"/>
      <c r="B49" s="351"/>
      <c r="C49" s="350"/>
      <c r="D49" s="38"/>
      <c r="E49" s="39"/>
      <c r="F49" s="39"/>
      <c r="G49" s="39"/>
      <c r="H49" s="40"/>
      <c r="I49" s="186"/>
      <c r="J49" s="200"/>
      <c r="K49" s="203"/>
      <c r="L49" s="51"/>
      <c r="M49" s="57"/>
      <c r="N49" s="59"/>
      <c r="O49" s="172"/>
      <c r="P49" s="56"/>
      <c r="Q49" s="145"/>
      <c r="R49" s="55"/>
      <c r="S49" s="344"/>
      <c r="T49" s="344"/>
      <c r="U49" s="345"/>
      <c r="V49" s="345"/>
      <c r="W49" s="345"/>
      <c r="X49" s="39"/>
      <c r="Y49" s="39"/>
    </row>
    <row r="50" spans="1:25" s="41" customFormat="1" ht="12.75" customHeight="1">
      <c r="A50" s="342"/>
      <c r="B50" s="351"/>
      <c r="C50" s="350"/>
      <c r="D50" s="38"/>
      <c r="E50" s="54" t="s">
        <v>31</v>
      </c>
      <c r="F50" s="54"/>
      <c r="G50" s="54"/>
      <c r="H50" s="40"/>
      <c r="I50" s="186"/>
      <c r="J50" s="322">
        <f>J36+J43+J48</f>
        <v>1548</v>
      </c>
      <c r="K50" s="323"/>
      <c r="L50" s="102"/>
      <c r="M50" s="324" t="e">
        <f>M48+M43+#REF!</f>
        <v>#REF!</v>
      </c>
      <c r="N50" s="331"/>
      <c r="O50" s="332"/>
      <c r="P50" s="112">
        <f>P36+P43+P48</f>
        <v>5431</v>
      </c>
      <c r="Q50" s="145"/>
      <c r="R50" s="55"/>
      <c r="S50" s="344"/>
      <c r="T50" s="344"/>
      <c r="U50" s="353"/>
      <c r="V50" s="345"/>
      <c r="W50" s="345"/>
      <c r="X50" s="39"/>
      <c r="Y50" s="39"/>
    </row>
    <row r="51" spans="1:25" s="41" customFormat="1" ht="12.75" customHeight="1">
      <c r="A51" s="342"/>
      <c r="B51" s="351"/>
      <c r="C51" s="350"/>
      <c r="D51" s="38"/>
      <c r="E51" s="54" t="s">
        <v>32</v>
      </c>
      <c r="F51" s="54"/>
      <c r="G51" s="54"/>
      <c r="H51" s="42"/>
      <c r="I51" s="179"/>
      <c r="J51" s="333">
        <v>36318</v>
      </c>
      <c r="K51" s="323"/>
      <c r="L51" s="102"/>
      <c r="M51" s="334">
        <v>-31479</v>
      </c>
      <c r="N51" s="331"/>
      <c r="O51" s="332"/>
      <c r="P51" s="335">
        <v>32147</v>
      </c>
      <c r="Q51" s="145"/>
      <c r="R51" s="55"/>
      <c r="S51" s="344"/>
      <c r="T51" s="344"/>
      <c r="U51" s="345"/>
      <c r="V51" s="345"/>
      <c r="W51" s="345"/>
      <c r="X51" s="39"/>
      <c r="Y51" s="39"/>
    </row>
    <row r="52" spans="1:25" s="41" customFormat="1" ht="12.75" customHeight="1">
      <c r="A52" s="342"/>
      <c r="B52" s="351"/>
      <c r="C52" s="350"/>
      <c r="D52" s="38"/>
      <c r="E52" s="39"/>
      <c r="F52" s="39"/>
      <c r="G52" s="39"/>
      <c r="H52" s="40"/>
      <c r="I52" s="186"/>
      <c r="J52" s="200"/>
      <c r="K52" s="203"/>
      <c r="L52" s="51"/>
      <c r="M52" s="57"/>
      <c r="N52" s="58"/>
      <c r="O52" s="56"/>
      <c r="P52" s="77"/>
      <c r="Q52" s="145"/>
      <c r="R52" s="55"/>
      <c r="S52" s="344"/>
      <c r="T52" s="344"/>
      <c r="U52" s="345"/>
      <c r="V52" s="345"/>
      <c r="W52" s="345"/>
      <c r="X52" s="39"/>
      <c r="Y52" s="39"/>
    </row>
    <row r="53" spans="1:28" s="41" customFormat="1" ht="12.75" customHeight="1" thickBot="1">
      <c r="A53" s="342"/>
      <c r="B53" s="351"/>
      <c r="C53" s="350"/>
      <c r="D53" s="330"/>
      <c r="E53" s="360" t="s">
        <v>151</v>
      </c>
      <c r="F53" s="336"/>
      <c r="G53" s="336"/>
      <c r="H53" s="42"/>
      <c r="I53" s="179"/>
      <c r="J53" s="271">
        <f>J51+J50</f>
        <v>37866</v>
      </c>
      <c r="K53" s="203"/>
      <c r="L53" s="102"/>
      <c r="M53" s="103" t="e">
        <f>M51+M50</f>
        <v>#REF!</v>
      </c>
      <c r="N53" s="58"/>
      <c r="O53" s="56"/>
      <c r="P53" s="266">
        <f>P51+P50</f>
        <v>37578</v>
      </c>
      <c r="Q53" s="145"/>
      <c r="R53" s="55"/>
      <c r="S53" s="344"/>
      <c r="T53" s="354"/>
      <c r="U53" s="345"/>
      <c r="V53" s="345"/>
      <c r="W53" s="345"/>
      <c r="X53" s="56"/>
      <c r="Y53" s="56"/>
      <c r="Z53" s="56"/>
      <c r="AA53" s="56"/>
      <c r="AB53" s="56"/>
    </row>
    <row r="54" spans="1:28" s="41" customFormat="1" ht="12.75" customHeight="1" thickTop="1">
      <c r="A54" s="342"/>
      <c r="B54" s="351"/>
      <c r="C54" s="350"/>
      <c r="D54" s="104"/>
      <c r="E54" s="105"/>
      <c r="F54" s="105"/>
      <c r="G54" s="106"/>
      <c r="H54" s="40"/>
      <c r="I54" s="272"/>
      <c r="J54" s="273"/>
      <c r="K54" s="274"/>
      <c r="L54" s="107"/>
      <c r="M54" s="108"/>
      <c r="N54" s="108"/>
      <c r="O54" s="267"/>
      <c r="P54" s="268"/>
      <c r="Q54" s="269"/>
      <c r="R54" s="55"/>
      <c r="S54" s="344"/>
      <c r="T54" s="344"/>
      <c r="U54" s="345"/>
      <c r="V54" s="345"/>
      <c r="W54" s="345"/>
      <c r="X54" s="56"/>
      <c r="Y54" s="56"/>
      <c r="Z54" s="56"/>
      <c r="AA54" s="56"/>
      <c r="AB54" s="56"/>
    </row>
    <row r="55" spans="1:28" s="41" customFormat="1" ht="12.75" customHeight="1">
      <c r="A55" s="342"/>
      <c r="B55" s="351"/>
      <c r="C55" s="350"/>
      <c r="D55" s="38"/>
      <c r="E55" s="39" t="s">
        <v>40</v>
      </c>
      <c r="F55" s="39"/>
      <c r="G55" s="39"/>
      <c r="H55" s="40"/>
      <c r="I55" s="186"/>
      <c r="J55" s="202"/>
      <c r="K55" s="203"/>
      <c r="L55" s="51"/>
      <c r="M55" s="58"/>
      <c r="N55" s="58"/>
      <c r="O55" s="56"/>
      <c r="P55" s="144"/>
      <c r="Q55" s="132"/>
      <c r="R55" s="55"/>
      <c r="S55" s="355"/>
      <c r="T55" s="344"/>
      <c r="U55" s="345"/>
      <c r="V55" s="345"/>
      <c r="W55" s="345"/>
      <c r="X55" s="56"/>
      <c r="Y55" s="56"/>
      <c r="Z55" s="56"/>
      <c r="AA55" s="56"/>
      <c r="AB55" s="56"/>
    </row>
    <row r="56" spans="1:28" s="41" customFormat="1" ht="12.75" customHeight="1">
      <c r="A56" s="342"/>
      <c r="B56" s="351"/>
      <c r="C56" s="350"/>
      <c r="D56" s="38"/>
      <c r="E56" s="39"/>
      <c r="F56" s="39" t="s">
        <v>41</v>
      </c>
      <c r="G56" s="39"/>
      <c r="H56" s="40"/>
      <c r="I56" s="186"/>
      <c r="J56" s="200">
        <f>'Financial Position'!G26</f>
        <v>34081</v>
      </c>
      <c r="K56" s="203"/>
      <c r="L56" s="51"/>
      <c r="M56" s="57">
        <v>18998</v>
      </c>
      <c r="N56" s="58"/>
      <c r="O56" s="56"/>
      <c r="P56" s="77">
        <v>32284</v>
      </c>
      <c r="Q56" s="145"/>
      <c r="R56" s="55"/>
      <c r="S56" s="344"/>
      <c r="T56" s="344"/>
      <c r="U56" s="345"/>
      <c r="V56" s="345"/>
      <c r="W56" s="345"/>
      <c r="X56" s="56"/>
      <c r="Y56" s="56"/>
      <c r="Z56" s="56"/>
      <c r="AA56" s="56"/>
      <c r="AB56" s="56"/>
    </row>
    <row r="57" spans="1:28" s="41" customFormat="1" ht="12.75" customHeight="1">
      <c r="A57" s="342"/>
      <c r="B57" s="351"/>
      <c r="C57" s="350"/>
      <c r="D57" s="38"/>
      <c r="E57" s="39"/>
      <c r="F57" s="39" t="s">
        <v>6</v>
      </c>
      <c r="G57" s="39"/>
      <c r="H57" s="40"/>
      <c r="I57" s="186"/>
      <c r="J57" s="200">
        <f>'Financial Position'!G28</f>
        <v>3785</v>
      </c>
      <c r="K57" s="203"/>
      <c r="L57" s="51"/>
      <c r="M57" s="57">
        <v>1073</v>
      </c>
      <c r="N57" s="58"/>
      <c r="O57" s="56"/>
      <c r="P57" s="77">
        <v>5294</v>
      </c>
      <c r="Q57" s="145"/>
      <c r="R57" s="55"/>
      <c r="S57" s="343"/>
      <c r="T57" s="344"/>
      <c r="U57" s="345"/>
      <c r="V57" s="345"/>
      <c r="W57" s="345"/>
      <c r="X57" s="56"/>
      <c r="Y57" s="56"/>
      <c r="Z57" s="56"/>
      <c r="AA57" s="56"/>
      <c r="AB57" s="56"/>
    </row>
    <row r="58" spans="1:28" s="41" customFormat="1" ht="12.75" customHeight="1" hidden="1">
      <c r="A58" s="342"/>
      <c r="B58" s="351"/>
      <c r="C58" s="350"/>
      <c r="D58" s="38"/>
      <c r="E58" s="39"/>
      <c r="F58" s="39" t="s">
        <v>55</v>
      </c>
      <c r="G58" s="39"/>
      <c r="H58" s="40"/>
      <c r="I58" s="186"/>
      <c r="J58" s="200">
        <v>0</v>
      </c>
      <c r="K58" s="203"/>
      <c r="L58" s="51"/>
      <c r="M58" s="57"/>
      <c r="N58" s="59"/>
      <c r="O58" s="133"/>
      <c r="P58" s="77">
        <v>0</v>
      </c>
      <c r="Q58" s="145"/>
      <c r="R58" s="55"/>
      <c r="S58" s="343"/>
      <c r="T58" s="344"/>
      <c r="U58" s="345"/>
      <c r="V58" s="345"/>
      <c r="W58" s="345"/>
      <c r="X58" s="56"/>
      <c r="Y58" s="56"/>
      <c r="Z58" s="56"/>
      <c r="AA58" s="56"/>
      <c r="AB58" s="56"/>
    </row>
    <row r="59" spans="1:28" s="41" customFormat="1" ht="12.75" customHeight="1" hidden="1">
      <c r="A59" s="342"/>
      <c r="B59" s="351"/>
      <c r="C59" s="350"/>
      <c r="D59" s="38"/>
      <c r="E59" s="39"/>
      <c r="F59" s="39" t="s">
        <v>56</v>
      </c>
      <c r="G59" s="39"/>
      <c r="H59" s="40"/>
      <c r="I59" s="186"/>
      <c r="J59" s="200">
        <v>0</v>
      </c>
      <c r="K59" s="203"/>
      <c r="L59" s="51"/>
      <c r="M59" s="57">
        <v>-18080</v>
      </c>
      <c r="N59" s="59"/>
      <c r="O59" s="133"/>
      <c r="P59" s="77">
        <v>0</v>
      </c>
      <c r="Q59" s="145"/>
      <c r="R59" s="55"/>
      <c r="S59" s="343"/>
      <c r="T59" s="344"/>
      <c r="U59" s="345"/>
      <c r="V59" s="345"/>
      <c r="W59" s="345"/>
      <c r="X59" s="56"/>
      <c r="Y59" s="56"/>
      <c r="Z59" s="56"/>
      <c r="AA59" s="56"/>
      <c r="AB59" s="56"/>
    </row>
    <row r="60" spans="1:28" s="41" customFormat="1" ht="12.75" customHeight="1" thickBot="1">
      <c r="A60" s="342"/>
      <c r="B60" s="351"/>
      <c r="C60" s="350"/>
      <c r="D60" s="38"/>
      <c r="E60" s="39"/>
      <c r="F60" s="39"/>
      <c r="G60" s="39"/>
      <c r="H60" s="40"/>
      <c r="I60" s="186"/>
      <c r="J60" s="275">
        <f>SUM(J56:J59)</f>
        <v>37866</v>
      </c>
      <c r="K60" s="203"/>
      <c r="L60" s="51"/>
      <c r="M60" s="109">
        <f>SUM(M56:M59)</f>
        <v>1991</v>
      </c>
      <c r="N60" s="59"/>
      <c r="O60" s="133"/>
      <c r="P60" s="270">
        <f>SUM(P56:P59)</f>
        <v>37578</v>
      </c>
      <c r="Q60" s="145"/>
      <c r="R60" s="55"/>
      <c r="S60" s="344"/>
      <c r="T60" s="344"/>
      <c r="U60" s="345"/>
      <c r="V60" s="345"/>
      <c r="W60" s="345"/>
      <c r="X60" s="56"/>
      <c r="Y60" s="56"/>
      <c r="Z60" s="56"/>
      <c r="AA60" s="56"/>
      <c r="AB60" s="56"/>
    </row>
    <row r="61" spans="1:28" s="41" customFormat="1" ht="12.75" customHeight="1" thickTop="1">
      <c r="A61" s="347"/>
      <c r="B61" s="356"/>
      <c r="C61" s="46"/>
      <c r="D61" s="45"/>
      <c r="E61" s="110"/>
      <c r="F61" s="46"/>
      <c r="G61" s="46"/>
      <c r="H61" s="62"/>
      <c r="I61" s="183"/>
      <c r="J61" s="251"/>
      <c r="K61" s="252"/>
      <c r="L61" s="87"/>
      <c r="M61" s="88"/>
      <c r="N61" s="48"/>
      <c r="O61" s="173"/>
      <c r="P61" s="236"/>
      <c r="Q61" s="130"/>
      <c r="R61" s="55"/>
      <c r="S61" s="344"/>
      <c r="T61" s="344"/>
      <c r="U61" s="345"/>
      <c r="V61" s="345"/>
      <c r="W61" s="345"/>
      <c r="X61" s="56"/>
      <c r="Y61" s="56"/>
      <c r="Z61" s="56"/>
      <c r="AA61" s="56"/>
      <c r="AB61" s="56"/>
    </row>
    <row r="62" spans="15:25" s="41" customFormat="1" ht="12.75" customHeight="1">
      <c r="O62" s="55"/>
      <c r="P62" s="77"/>
      <c r="Q62" s="55"/>
      <c r="R62" s="55"/>
      <c r="S62" s="344"/>
      <c r="T62" s="344"/>
      <c r="U62" s="345"/>
      <c r="V62" s="345"/>
      <c r="W62" s="345"/>
      <c r="X62" s="39"/>
      <c r="Y62" s="39"/>
    </row>
    <row r="63" spans="4:25" s="41" customFormat="1" ht="12.75" customHeight="1">
      <c r="D63" s="391" t="s">
        <v>117</v>
      </c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S63" s="357"/>
      <c r="T63" s="344"/>
      <c r="U63" s="345"/>
      <c r="V63" s="345"/>
      <c r="W63" s="345"/>
      <c r="X63" s="39"/>
      <c r="Y63" s="39"/>
    </row>
    <row r="64" spans="4:25" s="41" customFormat="1" ht="12.75" customHeight="1">
      <c r="D64" s="391" t="s">
        <v>118</v>
      </c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S64" s="344"/>
      <c r="T64" s="344"/>
      <c r="U64" s="345"/>
      <c r="V64" s="345"/>
      <c r="W64" s="345"/>
      <c r="X64" s="39"/>
      <c r="Y64" s="39"/>
    </row>
    <row r="65" spans="4:25" s="41" customFormat="1" ht="12.75" customHeight="1">
      <c r="D65" s="43"/>
      <c r="P65" s="112"/>
      <c r="S65" s="344"/>
      <c r="T65" s="344"/>
      <c r="U65" s="345"/>
      <c r="V65" s="345"/>
      <c r="W65" s="345"/>
      <c r="X65" s="39"/>
      <c r="Y65" s="39"/>
    </row>
    <row r="66" spans="10:25" s="41" customFormat="1" ht="12.75" customHeight="1">
      <c r="J66" s="111"/>
      <c r="P66" s="56"/>
      <c r="S66" s="344"/>
      <c r="T66" s="344"/>
      <c r="U66" s="345"/>
      <c r="V66" s="345"/>
      <c r="W66" s="345"/>
      <c r="X66" s="39"/>
      <c r="Y66" s="39"/>
    </row>
    <row r="67" spans="16:25" s="41" customFormat="1" ht="12.75" customHeight="1">
      <c r="P67" s="111"/>
      <c r="S67" s="344"/>
      <c r="T67" s="344"/>
      <c r="U67" s="345"/>
      <c r="V67" s="345"/>
      <c r="W67" s="345"/>
      <c r="X67" s="39"/>
      <c r="Y67" s="39"/>
    </row>
    <row r="68" spans="19:25" s="41" customFormat="1" ht="12.75" customHeight="1">
      <c r="S68" s="39"/>
      <c r="T68" s="39"/>
      <c r="U68" s="39"/>
      <c r="V68" s="39"/>
      <c r="W68" s="39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6:25" ht="12.75" customHeight="1">
      <c r="P80" s="41"/>
      <c r="S80" s="78"/>
      <c r="T80" s="78"/>
      <c r="U80" s="78"/>
      <c r="V80" s="78"/>
      <c r="W80" s="78"/>
      <c r="X80" s="78"/>
      <c r="Y80" s="78"/>
    </row>
    <row r="81" spans="19:25" ht="12.75"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</sheetData>
  <sheetProtection/>
  <mergeCells count="7">
    <mergeCell ref="D64:Q64"/>
    <mergeCell ref="D5:Q5"/>
    <mergeCell ref="D1:Q1"/>
    <mergeCell ref="D2:Q2"/>
    <mergeCell ref="D63:Q63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tabSelected="1" zoomScale="80" zoomScaleNormal="80" zoomScaleSheetLayoutView="75" zoomScalePageLayoutView="0" workbookViewId="0" topLeftCell="A1">
      <selection activeCell="AG17" sqref="AG17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92" t="str">
        <f>'Comprehensive Income'!A1</f>
        <v>MARCO HOLDINGS BERHAD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</row>
    <row r="2" spans="1:30" ht="12.75" customHeight="1">
      <c r="A2" s="393" t="str">
        <f>'Comprehensive Income'!A2</f>
        <v>(Incorporated in Malaysia - 8985-P)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</row>
    <row r="3" spans="1:30" ht="12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</row>
    <row r="4" spans="1:30" ht="22.5" customHeight="1">
      <c r="A4" s="405" t="s">
        <v>135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</row>
    <row r="5" spans="1:30" ht="22.5" customHeight="1">
      <c r="A5" s="405" t="s">
        <v>119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</row>
    <row r="6" spans="1:33" s="25" customFormat="1" ht="12.75" customHeight="1">
      <c r="A6" s="406" t="s">
        <v>57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G6" s="296"/>
    </row>
    <row r="7" spans="5:30" ht="12.75">
      <c r="E7" s="91"/>
      <c r="F7" s="91"/>
      <c r="G7" s="91"/>
      <c r="H7" s="91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2"/>
      <c r="J8" s="93"/>
      <c r="K8" s="94"/>
      <c r="L8" s="113" t="s">
        <v>0</v>
      </c>
      <c r="M8" s="113"/>
      <c r="N8" s="113"/>
      <c r="O8" s="113"/>
      <c r="P8" s="94"/>
      <c r="Q8" s="94"/>
      <c r="R8" s="114"/>
      <c r="S8" s="98"/>
      <c r="T8" s="98"/>
      <c r="U8" s="98"/>
      <c r="V8" s="93"/>
      <c r="W8" s="94"/>
      <c r="X8" s="113" t="s">
        <v>0</v>
      </c>
      <c r="Y8" s="113"/>
      <c r="Z8" s="113"/>
      <c r="AA8" s="113"/>
      <c r="AB8" s="94"/>
      <c r="AC8" s="94"/>
      <c r="AD8" s="114"/>
    </row>
    <row r="9" spans="2:30" ht="12.75" hidden="1">
      <c r="B9" s="6"/>
      <c r="C9" s="3"/>
      <c r="D9" s="4"/>
      <c r="E9" s="115"/>
      <c r="F9" s="78"/>
      <c r="G9" s="78"/>
      <c r="H9" s="78"/>
      <c r="I9" s="92"/>
      <c r="J9" s="410" t="s">
        <v>10</v>
      </c>
      <c r="K9" s="411"/>
      <c r="L9" s="411"/>
      <c r="M9" s="411"/>
      <c r="N9" s="411"/>
      <c r="O9" s="411"/>
      <c r="P9" s="411"/>
      <c r="Q9" s="411"/>
      <c r="R9" s="412"/>
      <c r="S9" s="116"/>
      <c r="T9" s="116"/>
      <c r="U9" s="116"/>
      <c r="V9" s="410" t="s">
        <v>11</v>
      </c>
      <c r="W9" s="411"/>
      <c r="X9" s="411"/>
      <c r="Y9" s="411"/>
      <c r="Z9" s="411"/>
      <c r="AA9" s="411"/>
      <c r="AB9" s="411"/>
      <c r="AC9" s="411"/>
      <c r="AD9" s="412"/>
    </row>
    <row r="10" spans="2:30" ht="12.75" hidden="1">
      <c r="B10" s="6"/>
      <c r="C10" s="3"/>
      <c r="D10" s="4"/>
      <c r="E10" s="115"/>
      <c r="F10" s="78"/>
      <c r="G10" s="78"/>
      <c r="H10" s="78"/>
      <c r="I10" s="92"/>
      <c r="J10" s="96"/>
      <c r="K10" s="98"/>
      <c r="L10" s="97"/>
      <c r="M10" s="97"/>
      <c r="N10" s="97"/>
      <c r="O10" s="97"/>
      <c r="P10" s="98"/>
      <c r="Q10" s="98"/>
      <c r="R10" s="117"/>
      <c r="S10" s="98"/>
      <c r="T10" s="98"/>
      <c r="U10" s="98"/>
      <c r="V10" s="96"/>
      <c r="W10" s="98"/>
      <c r="X10" s="97"/>
      <c r="Y10" s="97"/>
      <c r="Z10" s="97"/>
      <c r="AA10" s="97"/>
      <c r="AB10" s="98"/>
      <c r="AC10" s="98"/>
      <c r="AD10" s="117"/>
    </row>
    <row r="11" spans="1:30" ht="12.75" customHeight="1">
      <c r="A11" s="14"/>
      <c r="B11" s="32"/>
      <c r="C11" s="8"/>
      <c r="D11" s="297"/>
      <c r="E11" s="38"/>
      <c r="F11" s="39"/>
      <c r="G11" s="39"/>
      <c r="H11" s="40"/>
      <c r="I11" s="40"/>
      <c r="J11" s="260"/>
      <c r="K11" s="261"/>
      <c r="L11" s="262"/>
      <c r="M11" s="261"/>
      <c r="N11" s="261"/>
      <c r="O11" s="261"/>
      <c r="P11" s="282"/>
      <c r="Q11" s="261"/>
      <c r="R11" s="171"/>
      <c r="S11" s="260"/>
      <c r="T11" s="283"/>
      <c r="U11" s="283"/>
      <c r="V11" s="260"/>
      <c r="W11" s="261"/>
      <c r="X11" s="262"/>
      <c r="Y11" s="261"/>
      <c r="Z11" s="261"/>
      <c r="AA11" s="261"/>
      <c r="AB11" s="282"/>
      <c r="AC11" s="261"/>
      <c r="AD11" s="171"/>
    </row>
    <row r="12" spans="1:30" ht="12.75" customHeight="1">
      <c r="A12" s="14"/>
      <c r="B12" s="32"/>
      <c r="C12" s="8"/>
      <c r="D12" s="297"/>
      <c r="E12" s="38"/>
      <c r="F12" s="39"/>
      <c r="G12" s="39"/>
      <c r="H12" s="40"/>
      <c r="I12" s="40"/>
      <c r="J12" s="407" t="s">
        <v>88</v>
      </c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9"/>
    </row>
    <row r="13" spans="1:30" ht="12.75" customHeight="1">
      <c r="A13" s="14"/>
      <c r="B13" s="32"/>
      <c r="C13" s="8"/>
      <c r="D13" s="297"/>
      <c r="E13" s="38"/>
      <c r="F13" s="39"/>
      <c r="G13" s="39"/>
      <c r="H13" s="40"/>
      <c r="I13" s="40"/>
      <c r="J13" s="293"/>
      <c r="K13" s="163"/>
      <c r="L13" s="294"/>
      <c r="M13" s="407" t="s">
        <v>89</v>
      </c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9"/>
      <c r="Y13" s="163"/>
      <c r="Z13" s="163"/>
      <c r="AA13" s="163"/>
      <c r="AB13" s="162"/>
      <c r="AC13" s="163"/>
      <c r="AD13" s="164"/>
    </row>
    <row r="14" spans="1:30" ht="12.75" customHeight="1">
      <c r="A14" s="14"/>
      <c r="B14" s="32"/>
      <c r="C14" s="8"/>
      <c r="D14" s="297"/>
      <c r="E14" s="38"/>
      <c r="F14" s="39"/>
      <c r="G14" s="39"/>
      <c r="H14" s="40"/>
      <c r="I14" s="40"/>
      <c r="J14" s="293"/>
      <c r="K14" s="163"/>
      <c r="L14" s="294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294"/>
      <c r="Y14" s="163"/>
      <c r="Z14" s="163"/>
      <c r="AA14" s="163"/>
      <c r="AB14" s="162"/>
      <c r="AC14" s="163"/>
      <c r="AD14" s="164"/>
    </row>
    <row r="15" spans="1:33" ht="12.75" customHeight="1">
      <c r="A15" s="14"/>
      <c r="B15" s="32"/>
      <c r="C15" s="8"/>
      <c r="D15" s="297"/>
      <c r="E15" s="38"/>
      <c r="F15" s="39"/>
      <c r="G15" s="39"/>
      <c r="H15" s="40"/>
      <c r="I15" s="40"/>
      <c r="J15" s="293"/>
      <c r="K15" s="163" t="s">
        <v>27</v>
      </c>
      <c r="L15" s="294"/>
      <c r="M15" s="163"/>
      <c r="N15" s="163" t="s">
        <v>42</v>
      </c>
      <c r="O15" s="163"/>
      <c r="P15" s="162"/>
      <c r="Q15" s="163" t="s">
        <v>28</v>
      </c>
      <c r="R15" s="164"/>
      <c r="S15" s="293"/>
      <c r="T15" s="295"/>
      <c r="U15" s="295"/>
      <c r="V15" s="293"/>
      <c r="W15" s="163" t="s">
        <v>44</v>
      </c>
      <c r="X15" s="294"/>
      <c r="Y15" s="163"/>
      <c r="Z15" s="163" t="s">
        <v>46</v>
      </c>
      <c r="AA15" s="163"/>
      <c r="AB15" s="162"/>
      <c r="AC15" s="163" t="s">
        <v>22</v>
      </c>
      <c r="AD15" s="164"/>
      <c r="AG15" s="29"/>
    </row>
    <row r="16" spans="1:30" ht="12.75" customHeight="1">
      <c r="A16" s="14"/>
      <c r="B16" s="32"/>
      <c r="C16" s="8"/>
      <c r="D16" s="297"/>
      <c r="E16" s="38"/>
      <c r="F16" s="39"/>
      <c r="G16" s="39"/>
      <c r="H16" s="44" t="s">
        <v>84</v>
      </c>
      <c r="I16" s="40"/>
      <c r="J16" s="293"/>
      <c r="K16" s="163" t="s">
        <v>28</v>
      </c>
      <c r="L16" s="294"/>
      <c r="M16" s="163"/>
      <c r="N16" s="163" t="s">
        <v>43</v>
      </c>
      <c r="O16" s="163"/>
      <c r="P16" s="162"/>
      <c r="Q16" s="163" t="s">
        <v>29</v>
      </c>
      <c r="R16" s="164"/>
      <c r="S16" s="293"/>
      <c r="T16" s="295"/>
      <c r="U16" s="295"/>
      <c r="V16" s="293"/>
      <c r="W16" s="163" t="s">
        <v>45</v>
      </c>
      <c r="X16" s="294"/>
      <c r="Y16" s="163"/>
      <c r="Z16" s="163" t="s">
        <v>47</v>
      </c>
      <c r="AA16" s="163"/>
      <c r="AB16" s="162"/>
      <c r="AC16" s="163" t="s">
        <v>86</v>
      </c>
      <c r="AD16" s="164"/>
    </row>
    <row r="17" spans="1:30" ht="12.75" customHeight="1">
      <c r="A17" s="14"/>
      <c r="B17" s="32"/>
      <c r="C17" s="8"/>
      <c r="D17" s="297"/>
      <c r="E17" s="38"/>
      <c r="F17" s="39"/>
      <c r="G17" s="39"/>
      <c r="H17" s="44"/>
      <c r="I17" s="40"/>
      <c r="J17" s="293"/>
      <c r="K17" s="314"/>
      <c r="L17" s="315"/>
      <c r="M17" s="314"/>
      <c r="N17" s="314"/>
      <c r="O17" s="314"/>
      <c r="P17" s="313"/>
      <c r="Q17" s="314"/>
      <c r="R17" s="164"/>
      <c r="S17" s="293"/>
      <c r="T17" s="295"/>
      <c r="U17" s="295"/>
      <c r="V17" s="293"/>
      <c r="W17" s="314"/>
      <c r="X17" s="315"/>
      <c r="Y17" s="314"/>
      <c r="Z17" s="314"/>
      <c r="AA17" s="314"/>
      <c r="AB17" s="313"/>
      <c r="AC17" s="314"/>
      <c r="AD17" s="164"/>
    </row>
    <row r="18" spans="1:30" ht="12.75" customHeight="1">
      <c r="A18" s="14"/>
      <c r="B18" s="32"/>
      <c r="C18" s="8"/>
      <c r="D18" s="297"/>
      <c r="E18" s="38"/>
      <c r="F18" s="39"/>
      <c r="G18" s="39"/>
      <c r="H18" s="44"/>
      <c r="I18" s="40"/>
      <c r="J18" s="293"/>
      <c r="K18" s="160" t="s">
        <v>3</v>
      </c>
      <c r="L18" s="284"/>
      <c r="M18" s="160"/>
      <c r="N18" s="160" t="s">
        <v>3</v>
      </c>
      <c r="O18" s="160"/>
      <c r="P18" s="165"/>
      <c r="Q18" s="160" t="s">
        <v>3</v>
      </c>
      <c r="R18" s="161"/>
      <c r="S18" s="158"/>
      <c r="T18" s="158"/>
      <c r="U18" s="158"/>
      <c r="V18" s="159"/>
      <c r="W18" s="160" t="s">
        <v>3</v>
      </c>
      <c r="X18" s="284"/>
      <c r="Y18" s="160"/>
      <c r="Z18" s="160" t="s">
        <v>3</v>
      </c>
      <c r="AA18" s="160"/>
      <c r="AB18" s="165"/>
      <c r="AC18" s="160" t="s">
        <v>3</v>
      </c>
      <c r="AD18" s="164"/>
    </row>
    <row r="19" spans="1:30" ht="12.75" customHeight="1">
      <c r="A19" s="14"/>
      <c r="B19" s="33"/>
      <c r="C19" s="26"/>
      <c r="D19" s="298"/>
      <c r="E19" s="38"/>
      <c r="F19" s="39"/>
      <c r="G19" s="39"/>
      <c r="H19" s="40"/>
      <c r="I19" s="40"/>
      <c r="J19" s="159"/>
      <c r="K19" s="166" t="s">
        <v>0</v>
      </c>
      <c r="L19" s="284"/>
      <c r="M19" s="160"/>
      <c r="N19" s="160"/>
      <c r="O19" s="160"/>
      <c r="P19" s="165"/>
      <c r="Q19" s="166" t="s">
        <v>0</v>
      </c>
      <c r="R19" s="161"/>
      <c r="S19" s="159"/>
      <c r="T19" s="158"/>
      <c r="U19" s="158"/>
      <c r="V19" s="159"/>
      <c r="W19" s="166" t="s">
        <v>0</v>
      </c>
      <c r="X19" s="284"/>
      <c r="Y19" s="160"/>
      <c r="Z19" s="160"/>
      <c r="AA19" s="160"/>
      <c r="AB19" s="165"/>
      <c r="AC19" s="166" t="s">
        <v>0</v>
      </c>
      <c r="AD19" s="161"/>
    </row>
    <row r="20" spans="1:30" ht="12.75" customHeight="1">
      <c r="A20" s="14"/>
      <c r="B20" s="32"/>
      <c r="C20" s="8"/>
      <c r="D20" s="297"/>
      <c r="E20" s="38"/>
      <c r="F20" s="39"/>
      <c r="G20" s="56"/>
      <c r="H20" s="119"/>
      <c r="I20" s="40"/>
      <c r="J20" s="186"/>
      <c r="K20" s="200"/>
      <c r="L20" s="201"/>
      <c r="M20" s="200"/>
      <c r="N20" s="200"/>
      <c r="O20" s="200"/>
      <c r="P20" s="210"/>
      <c r="Q20" s="200"/>
      <c r="R20" s="201"/>
      <c r="S20" s="200"/>
      <c r="T20" s="200"/>
      <c r="U20" s="200"/>
      <c r="V20" s="210"/>
      <c r="W20" s="200"/>
      <c r="X20" s="201"/>
      <c r="Y20" s="200"/>
      <c r="Z20" s="200"/>
      <c r="AA20" s="200"/>
      <c r="AB20" s="210"/>
      <c r="AC20" s="200"/>
      <c r="AD20" s="201"/>
    </row>
    <row r="21" spans="1:30" ht="12.75" customHeight="1">
      <c r="A21" s="14"/>
      <c r="B21" s="32"/>
      <c r="C21" s="8"/>
      <c r="D21" s="297"/>
      <c r="E21" s="38"/>
      <c r="F21" s="43" t="s">
        <v>106</v>
      </c>
      <c r="G21" s="56"/>
      <c r="H21" s="119"/>
      <c r="I21" s="40"/>
      <c r="J21" s="186"/>
      <c r="K21" s="200"/>
      <c r="L21" s="201"/>
      <c r="M21" s="200"/>
      <c r="N21" s="200"/>
      <c r="O21" s="200"/>
      <c r="P21" s="210"/>
      <c r="Q21" s="200"/>
      <c r="R21" s="201"/>
      <c r="S21" s="200"/>
      <c r="T21" s="200"/>
      <c r="U21" s="200"/>
      <c r="V21" s="210"/>
      <c r="W21" s="200"/>
      <c r="X21" s="201"/>
      <c r="Y21" s="200"/>
      <c r="Z21" s="200"/>
      <c r="AA21" s="200"/>
      <c r="AB21" s="210"/>
      <c r="AC21" s="200"/>
      <c r="AD21" s="201"/>
    </row>
    <row r="22" spans="1:30" ht="12.75" customHeight="1">
      <c r="A22" s="14"/>
      <c r="B22" s="32"/>
      <c r="C22" s="8"/>
      <c r="D22" s="297"/>
      <c r="E22" s="38"/>
      <c r="F22" s="43" t="s">
        <v>101</v>
      </c>
      <c r="G22" s="39"/>
      <c r="H22" s="40"/>
      <c r="I22" s="40"/>
      <c r="J22" s="186"/>
      <c r="K22" s="200">
        <v>71235</v>
      </c>
      <c r="L22" s="201"/>
      <c r="M22" s="200"/>
      <c r="N22" s="200">
        <v>25556</v>
      </c>
      <c r="O22" s="200"/>
      <c r="P22" s="210"/>
      <c r="Q22" s="200">
        <f>Q42</f>
        <v>0</v>
      </c>
      <c r="R22" s="201"/>
      <c r="S22" s="200"/>
      <c r="T22" s="200"/>
      <c r="U22" s="200"/>
      <c r="V22" s="210"/>
      <c r="W22" s="200">
        <v>1210</v>
      </c>
      <c r="X22" s="201"/>
      <c r="Y22" s="200"/>
      <c r="Z22" s="200">
        <v>-10048</v>
      </c>
      <c r="AA22" s="200"/>
      <c r="AB22" s="210"/>
      <c r="AC22" s="200">
        <f>SUM(J22:Z22)</f>
        <v>87953</v>
      </c>
      <c r="AD22" s="201"/>
    </row>
    <row r="23" spans="1:30" ht="12.75" customHeight="1">
      <c r="A23" s="14"/>
      <c r="B23" s="32"/>
      <c r="C23" s="8"/>
      <c r="D23" s="297"/>
      <c r="E23" s="38"/>
      <c r="F23" s="43"/>
      <c r="G23" s="39"/>
      <c r="H23" s="40"/>
      <c r="I23" s="40"/>
      <c r="J23" s="186"/>
      <c r="K23" s="200"/>
      <c r="L23" s="201"/>
      <c r="M23" s="200"/>
      <c r="N23" s="200"/>
      <c r="O23" s="200"/>
      <c r="P23" s="210"/>
      <c r="Q23" s="200"/>
      <c r="R23" s="201"/>
      <c r="S23" s="200"/>
      <c r="T23" s="200"/>
      <c r="U23" s="200"/>
      <c r="V23" s="210"/>
      <c r="W23" s="200"/>
      <c r="X23" s="201"/>
      <c r="Y23" s="200"/>
      <c r="Z23" s="200"/>
      <c r="AA23" s="200"/>
      <c r="AB23" s="210"/>
      <c r="AC23" s="200"/>
      <c r="AD23" s="201"/>
    </row>
    <row r="24" spans="1:30" ht="12.75" customHeight="1">
      <c r="A24" s="14"/>
      <c r="B24" s="32"/>
      <c r="C24" s="8"/>
      <c r="D24" s="297"/>
      <c r="E24" s="38"/>
      <c r="F24" s="39" t="s">
        <v>120</v>
      </c>
      <c r="G24" s="39"/>
      <c r="H24" s="49"/>
      <c r="I24" s="40"/>
      <c r="J24" s="186"/>
      <c r="K24" s="200">
        <v>0</v>
      </c>
      <c r="L24" s="201"/>
      <c r="M24" s="200"/>
      <c r="N24" s="200">
        <v>0</v>
      </c>
      <c r="O24" s="200"/>
      <c r="P24" s="210"/>
      <c r="Q24" s="200"/>
      <c r="R24" s="201"/>
      <c r="S24" s="200"/>
      <c r="T24" s="200"/>
      <c r="U24" s="200"/>
      <c r="V24" s="210"/>
      <c r="W24" s="200">
        <v>0</v>
      </c>
      <c r="X24" s="201"/>
      <c r="Y24" s="200"/>
      <c r="Z24" s="200">
        <f>'Comprehensive Income'!N38</f>
        <v>3720</v>
      </c>
      <c r="AA24" s="200"/>
      <c r="AB24" s="210"/>
      <c r="AC24" s="200">
        <f>SUM(J24:Z24)</f>
        <v>3720</v>
      </c>
      <c r="AD24" s="201"/>
    </row>
    <row r="25" spans="1:30" ht="12.75" customHeight="1">
      <c r="A25" s="14"/>
      <c r="B25" s="32"/>
      <c r="C25" s="8"/>
      <c r="D25" s="297"/>
      <c r="E25" s="38"/>
      <c r="F25" s="39"/>
      <c r="G25" s="39"/>
      <c r="H25" s="49"/>
      <c r="I25" s="40"/>
      <c r="J25" s="186"/>
      <c r="K25" s="200"/>
      <c r="L25" s="201"/>
      <c r="M25" s="200"/>
      <c r="N25" s="200"/>
      <c r="O25" s="200"/>
      <c r="P25" s="210"/>
      <c r="Q25" s="200"/>
      <c r="R25" s="201"/>
      <c r="S25" s="200"/>
      <c r="T25" s="200"/>
      <c r="U25" s="200"/>
      <c r="V25" s="210"/>
      <c r="W25" s="200"/>
      <c r="X25" s="201"/>
      <c r="Y25" s="200"/>
      <c r="Z25" s="200"/>
      <c r="AA25" s="200"/>
      <c r="AB25" s="210"/>
      <c r="AC25" s="200"/>
      <c r="AD25" s="201"/>
    </row>
    <row r="26" spans="1:30" ht="12.75" customHeight="1">
      <c r="A26" s="14"/>
      <c r="B26" s="32"/>
      <c r="C26" s="8"/>
      <c r="D26" s="297"/>
      <c r="E26" s="38"/>
      <c r="F26" s="39" t="s">
        <v>138</v>
      </c>
      <c r="G26" s="39"/>
      <c r="H26" s="49">
        <v>28</v>
      </c>
      <c r="I26" s="40"/>
      <c r="J26" s="186"/>
      <c r="K26" s="200">
        <v>0</v>
      </c>
      <c r="L26" s="201"/>
      <c r="M26" s="200"/>
      <c r="N26" s="200">
        <v>0</v>
      </c>
      <c r="O26" s="200"/>
      <c r="P26" s="210"/>
      <c r="Q26" s="200"/>
      <c r="R26" s="201"/>
      <c r="S26" s="200"/>
      <c r="T26" s="200"/>
      <c r="U26" s="200"/>
      <c r="V26" s="210"/>
      <c r="W26" s="200">
        <v>0</v>
      </c>
      <c r="X26" s="201"/>
      <c r="Y26" s="200"/>
      <c r="Z26" s="200">
        <f>-'Financial Position'!G50</f>
        <v>-2671</v>
      </c>
      <c r="AA26" s="200"/>
      <c r="AB26" s="210"/>
      <c r="AC26" s="200">
        <f>SUM(J26:Z26)</f>
        <v>-2671</v>
      </c>
      <c r="AD26" s="201"/>
    </row>
    <row r="27" spans="1:30" ht="12.75" customHeight="1">
      <c r="A27" s="14"/>
      <c r="B27" s="32"/>
      <c r="C27" s="8"/>
      <c r="D27" s="297"/>
      <c r="E27" s="38"/>
      <c r="F27" s="39"/>
      <c r="G27" s="39"/>
      <c r="H27" s="40"/>
      <c r="I27" s="40"/>
      <c r="J27" s="186"/>
      <c r="K27" s="219"/>
      <c r="L27" s="201"/>
      <c r="M27" s="200"/>
      <c r="N27" s="219"/>
      <c r="O27" s="200"/>
      <c r="P27" s="210"/>
      <c r="Q27" s="200"/>
      <c r="R27" s="201"/>
      <c r="S27" s="200"/>
      <c r="T27" s="200"/>
      <c r="U27" s="200"/>
      <c r="V27" s="210"/>
      <c r="W27" s="219"/>
      <c r="X27" s="201"/>
      <c r="Y27" s="200"/>
      <c r="Z27" s="219"/>
      <c r="AA27" s="200"/>
      <c r="AB27" s="210"/>
      <c r="AC27" s="219"/>
      <c r="AD27" s="201"/>
    </row>
    <row r="28" spans="1:30" ht="12.75" customHeight="1">
      <c r="A28" s="14"/>
      <c r="B28" s="32"/>
      <c r="C28" s="8"/>
      <c r="D28" s="297"/>
      <c r="E28" s="38"/>
      <c r="F28" s="39"/>
      <c r="G28" s="39"/>
      <c r="H28" s="40"/>
      <c r="I28" s="40"/>
      <c r="J28" s="186"/>
      <c r="K28" s="200"/>
      <c r="L28" s="201"/>
      <c r="M28" s="200"/>
      <c r="N28" s="200"/>
      <c r="O28" s="200"/>
      <c r="P28" s="210"/>
      <c r="Q28" s="200"/>
      <c r="R28" s="201"/>
      <c r="S28" s="200"/>
      <c r="T28" s="200"/>
      <c r="U28" s="200"/>
      <c r="V28" s="210"/>
      <c r="W28" s="200"/>
      <c r="X28" s="201"/>
      <c r="Y28" s="200"/>
      <c r="Z28" s="200"/>
      <c r="AA28" s="200"/>
      <c r="AB28" s="210"/>
      <c r="AC28" s="200"/>
      <c r="AD28" s="201"/>
    </row>
    <row r="29" spans="1:30" ht="12.75" customHeight="1" thickBot="1">
      <c r="A29" s="14"/>
      <c r="B29" s="32"/>
      <c r="C29" s="8"/>
      <c r="D29" s="297"/>
      <c r="E29" s="38"/>
      <c r="F29" s="54" t="s">
        <v>108</v>
      </c>
      <c r="G29" s="39"/>
      <c r="H29" s="40"/>
      <c r="I29" s="40"/>
      <c r="J29" s="186"/>
      <c r="K29" s="290">
        <f>SUM(K22:K27)</f>
        <v>71235</v>
      </c>
      <c r="L29" s="201"/>
      <c r="M29" s="200"/>
      <c r="N29" s="290">
        <f>SUM(N22:N27)</f>
        <v>25556</v>
      </c>
      <c r="O29" s="200"/>
      <c r="P29" s="210"/>
      <c r="Q29" s="290" t="e">
        <f>SUM(#REF!)</f>
        <v>#REF!</v>
      </c>
      <c r="R29" s="201"/>
      <c r="S29" s="200"/>
      <c r="T29" s="200"/>
      <c r="U29" s="200"/>
      <c r="V29" s="210"/>
      <c r="W29" s="290">
        <f>SUM(W22:W27)</f>
        <v>1210</v>
      </c>
      <c r="X29" s="201"/>
      <c r="Y29" s="200"/>
      <c r="Z29" s="290">
        <f>Z22+Z24+Z26</f>
        <v>-8999</v>
      </c>
      <c r="AA29" s="200"/>
      <c r="AB29" s="210"/>
      <c r="AC29" s="290">
        <f>SUM(AC22:AC27)</f>
        <v>89002</v>
      </c>
      <c r="AD29" s="201"/>
    </row>
    <row r="30" spans="1:30" ht="12.75" customHeight="1" thickTop="1">
      <c r="A30" s="14"/>
      <c r="B30" s="32"/>
      <c r="C30" s="8"/>
      <c r="D30" s="297"/>
      <c r="E30" s="45"/>
      <c r="F30" s="46"/>
      <c r="G30" s="46"/>
      <c r="H30" s="62"/>
      <c r="I30" s="40"/>
      <c r="J30" s="183"/>
      <c r="K30" s="219"/>
      <c r="L30" s="291"/>
      <c r="M30" s="219"/>
      <c r="N30" s="219"/>
      <c r="O30" s="219"/>
      <c r="P30" s="292"/>
      <c r="Q30" s="219"/>
      <c r="R30" s="291"/>
      <c r="S30" s="200"/>
      <c r="T30" s="200"/>
      <c r="U30" s="200"/>
      <c r="V30" s="292"/>
      <c r="W30" s="219"/>
      <c r="X30" s="291"/>
      <c r="Y30" s="219"/>
      <c r="Z30" s="219"/>
      <c r="AA30" s="219"/>
      <c r="AB30" s="292"/>
      <c r="AC30" s="219"/>
      <c r="AD30" s="291"/>
    </row>
    <row r="31" spans="1:30" ht="12.75" customHeight="1">
      <c r="A31" s="14"/>
      <c r="B31" s="32"/>
      <c r="C31" s="8"/>
      <c r="D31" s="297"/>
      <c r="E31" s="38"/>
      <c r="F31" s="39"/>
      <c r="G31" s="39"/>
      <c r="H31" s="40"/>
      <c r="I31" s="40"/>
      <c r="J31" s="159"/>
      <c r="K31" s="166"/>
      <c r="L31" s="284"/>
      <c r="M31" s="160"/>
      <c r="N31" s="160"/>
      <c r="O31" s="160"/>
      <c r="P31" s="165"/>
      <c r="Q31" s="166"/>
      <c r="R31" s="161"/>
      <c r="S31" s="158"/>
      <c r="T31" s="158"/>
      <c r="U31" s="158"/>
      <c r="V31" s="159"/>
      <c r="W31" s="166"/>
      <c r="X31" s="284"/>
      <c r="Y31" s="160"/>
      <c r="Z31" s="160"/>
      <c r="AA31" s="160"/>
      <c r="AB31" s="165"/>
      <c r="AC31" s="166"/>
      <c r="AD31" s="161"/>
    </row>
    <row r="32" spans="1:33" s="9" customFormat="1" ht="12.75" customHeight="1">
      <c r="A32" s="14"/>
      <c r="B32" s="32"/>
      <c r="C32" s="8"/>
      <c r="D32" s="297"/>
      <c r="E32" s="38"/>
      <c r="F32" s="39"/>
      <c r="G32" s="39"/>
      <c r="H32" s="40"/>
      <c r="I32" s="40"/>
      <c r="J32" s="159"/>
      <c r="K32" s="158"/>
      <c r="L32" s="161"/>
      <c r="M32" s="158"/>
      <c r="N32" s="158"/>
      <c r="O32" s="158"/>
      <c r="P32" s="159"/>
      <c r="Q32" s="158"/>
      <c r="R32" s="161"/>
      <c r="S32" s="158"/>
      <c r="T32" s="158"/>
      <c r="U32" s="158"/>
      <c r="V32" s="159"/>
      <c r="W32" s="158"/>
      <c r="X32" s="161"/>
      <c r="Y32" s="158"/>
      <c r="Z32" s="158"/>
      <c r="AA32" s="158"/>
      <c r="AB32" s="159"/>
      <c r="AC32" s="158"/>
      <c r="AD32" s="161"/>
      <c r="AE32" s="263"/>
      <c r="AG32" s="10"/>
    </row>
    <row r="33" spans="1:33" s="9" customFormat="1" ht="12.75" customHeight="1">
      <c r="A33" s="14"/>
      <c r="B33" s="299">
        <v>1</v>
      </c>
      <c r="C33" s="300" t="s">
        <v>17</v>
      </c>
      <c r="D33" s="297"/>
      <c r="E33" s="38"/>
      <c r="F33" s="43" t="s">
        <v>105</v>
      </c>
      <c r="G33" s="39"/>
      <c r="H33" s="40"/>
      <c r="I33" s="40"/>
      <c r="J33" s="159"/>
      <c r="K33" s="168"/>
      <c r="L33" s="169"/>
      <c r="M33" s="168"/>
      <c r="N33" s="168"/>
      <c r="O33" s="168"/>
      <c r="P33" s="167"/>
      <c r="Q33" s="170"/>
      <c r="R33" s="169"/>
      <c r="S33" s="168"/>
      <c r="T33" s="168"/>
      <c r="U33" s="168"/>
      <c r="V33" s="167"/>
      <c r="W33" s="168"/>
      <c r="X33" s="169"/>
      <c r="Y33" s="168"/>
      <c r="Z33" s="168"/>
      <c r="AA33" s="168"/>
      <c r="AB33" s="167"/>
      <c r="AC33" s="170"/>
      <c r="AD33" s="169"/>
      <c r="AE33" s="285"/>
      <c r="AF33" s="11"/>
      <c r="AG33" s="10"/>
    </row>
    <row r="34" spans="1:33" s="9" customFormat="1" ht="12.75" customHeight="1">
      <c r="A34" s="14"/>
      <c r="B34" s="299"/>
      <c r="C34" s="300"/>
      <c r="D34" s="297"/>
      <c r="E34" s="38"/>
      <c r="F34" s="54" t="s">
        <v>102</v>
      </c>
      <c r="G34" s="39"/>
      <c r="H34" s="40"/>
      <c r="I34" s="40"/>
      <c r="J34" s="159"/>
      <c r="K34" s="168">
        <v>71235</v>
      </c>
      <c r="L34" s="169"/>
      <c r="M34" s="168"/>
      <c r="N34" s="168">
        <v>25556</v>
      </c>
      <c r="O34" s="168"/>
      <c r="P34" s="167"/>
      <c r="Q34" s="170"/>
      <c r="R34" s="169"/>
      <c r="S34" s="168"/>
      <c r="T34" s="168"/>
      <c r="U34" s="168"/>
      <c r="V34" s="167"/>
      <c r="W34" s="168">
        <v>1210</v>
      </c>
      <c r="X34" s="169"/>
      <c r="Y34" s="168"/>
      <c r="Z34" s="168">
        <v>-12766</v>
      </c>
      <c r="AA34" s="168"/>
      <c r="AB34" s="167"/>
      <c r="AC34" s="168">
        <f>SUM(J34:AA34)</f>
        <v>85235</v>
      </c>
      <c r="AD34" s="169"/>
      <c r="AE34" s="285"/>
      <c r="AF34" s="11"/>
      <c r="AG34" s="10"/>
    </row>
    <row r="35" spans="1:33" s="9" customFormat="1" ht="12.75" customHeight="1">
      <c r="A35" s="14"/>
      <c r="B35" s="299"/>
      <c r="C35" s="300"/>
      <c r="D35" s="297"/>
      <c r="E35" s="38"/>
      <c r="F35" s="39"/>
      <c r="G35" s="39"/>
      <c r="H35" s="40"/>
      <c r="I35" s="40"/>
      <c r="J35" s="159"/>
      <c r="K35" s="168"/>
      <c r="L35" s="169"/>
      <c r="M35" s="168"/>
      <c r="N35" s="168"/>
      <c r="O35" s="168"/>
      <c r="P35" s="167"/>
      <c r="Q35" s="170"/>
      <c r="R35" s="169"/>
      <c r="S35" s="168"/>
      <c r="T35" s="168"/>
      <c r="U35" s="168"/>
      <c r="V35" s="167"/>
      <c r="W35" s="168"/>
      <c r="X35" s="169"/>
      <c r="Y35" s="168"/>
      <c r="Z35" s="168"/>
      <c r="AA35" s="168"/>
      <c r="AB35" s="167"/>
      <c r="AC35" s="168"/>
      <c r="AD35" s="169"/>
      <c r="AE35" s="285"/>
      <c r="AF35" s="11"/>
      <c r="AG35" s="10"/>
    </row>
    <row r="36" spans="1:33" s="9" customFormat="1" ht="12.75" customHeight="1">
      <c r="A36" s="14"/>
      <c r="B36" s="299"/>
      <c r="C36" s="300" t="s">
        <v>18</v>
      </c>
      <c r="D36" s="297"/>
      <c r="E36" s="38"/>
      <c r="F36" s="39" t="s">
        <v>120</v>
      </c>
      <c r="G36" s="39"/>
      <c r="H36" s="40"/>
      <c r="I36" s="40"/>
      <c r="J36" s="159"/>
      <c r="K36" s="170">
        <v>0</v>
      </c>
      <c r="L36" s="286"/>
      <c r="M36" s="170"/>
      <c r="N36" s="170">
        <v>0</v>
      </c>
      <c r="O36" s="170"/>
      <c r="P36" s="287"/>
      <c r="Q36" s="170">
        <v>0</v>
      </c>
      <c r="R36" s="286"/>
      <c r="S36" s="170"/>
      <c r="T36" s="170"/>
      <c r="U36" s="170"/>
      <c r="V36" s="287"/>
      <c r="W36" s="170">
        <v>0</v>
      </c>
      <c r="X36" s="169"/>
      <c r="Y36" s="168"/>
      <c r="Z36" s="168">
        <f>'Comprehensive Income'!Q38</f>
        <v>2393</v>
      </c>
      <c r="AA36" s="168"/>
      <c r="AB36" s="167"/>
      <c r="AC36" s="170">
        <f>SUM(J36:Z36)</f>
        <v>2393</v>
      </c>
      <c r="AD36" s="169"/>
      <c r="AE36" s="285"/>
      <c r="AG36" s="10"/>
    </row>
    <row r="37" spans="1:33" s="9" customFormat="1" ht="12.75" customHeight="1">
      <c r="A37" s="14"/>
      <c r="B37" s="299"/>
      <c r="C37" s="300"/>
      <c r="D37" s="297"/>
      <c r="E37" s="38"/>
      <c r="F37" s="39"/>
      <c r="G37" s="39"/>
      <c r="H37" s="40"/>
      <c r="I37" s="40"/>
      <c r="J37" s="159"/>
      <c r="K37" s="170"/>
      <c r="L37" s="286"/>
      <c r="M37" s="170"/>
      <c r="N37" s="170"/>
      <c r="O37" s="170"/>
      <c r="P37" s="287"/>
      <c r="Q37" s="170"/>
      <c r="R37" s="286"/>
      <c r="S37" s="170"/>
      <c r="T37" s="170"/>
      <c r="U37" s="170"/>
      <c r="V37" s="287"/>
      <c r="W37" s="170"/>
      <c r="X37" s="169"/>
      <c r="Y37" s="168"/>
      <c r="Z37" s="168"/>
      <c r="AA37" s="168"/>
      <c r="AB37" s="167"/>
      <c r="AC37" s="170"/>
      <c r="AD37" s="169"/>
      <c r="AE37" s="285"/>
      <c r="AG37" s="10"/>
    </row>
    <row r="38" spans="1:33" s="9" customFormat="1" ht="12.75" customHeight="1">
      <c r="A38" s="14"/>
      <c r="B38" s="299"/>
      <c r="C38" s="300"/>
      <c r="D38" s="297"/>
      <c r="E38" s="38"/>
      <c r="F38" s="39" t="s">
        <v>138</v>
      </c>
      <c r="G38" s="39"/>
      <c r="H38" s="40"/>
      <c r="I38" s="40"/>
      <c r="J38" s="165"/>
      <c r="K38" s="170">
        <v>0</v>
      </c>
      <c r="L38" s="286"/>
      <c r="M38" s="170"/>
      <c r="N38" s="170">
        <v>0</v>
      </c>
      <c r="O38" s="170"/>
      <c r="P38" s="287"/>
      <c r="Q38" s="170">
        <v>0</v>
      </c>
      <c r="R38" s="286"/>
      <c r="S38" s="170"/>
      <c r="T38" s="170"/>
      <c r="U38" s="170"/>
      <c r="V38" s="287"/>
      <c r="W38" s="170">
        <v>0</v>
      </c>
      <c r="X38" s="169"/>
      <c r="Y38" s="168"/>
      <c r="Z38" s="168">
        <v>-2672</v>
      </c>
      <c r="AA38" s="168"/>
      <c r="AB38" s="167"/>
      <c r="AC38" s="170">
        <f>SUM(J38:Z38)</f>
        <v>-2672</v>
      </c>
      <c r="AD38" s="169"/>
      <c r="AE38" s="285"/>
      <c r="AG38" s="10"/>
    </row>
    <row r="39" spans="1:33" s="9" customFormat="1" ht="12.75" customHeight="1">
      <c r="A39" s="14"/>
      <c r="B39" s="32"/>
      <c r="C39" s="8"/>
      <c r="D39" s="297"/>
      <c r="E39" s="38"/>
      <c r="F39" s="118"/>
      <c r="G39" s="39"/>
      <c r="H39" s="40"/>
      <c r="I39" s="40"/>
      <c r="J39" s="159"/>
      <c r="K39" s="224"/>
      <c r="L39" s="169"/>
      <c r="M39" s="168"/>
      <c r="N39" s="224"/>
      <c r="O39" s="168"/>
      <c r="P39" s="167"/>
      <c r="Q39" s="224"/>
      <c r="R39" s="169"/>
      <c r="S39" s="168"/>
      <c r="T39" s="168"/>
      <c r="U39" s="168"/>
      <c r="V39" s="167"/>
      <c r="W39" s="224"/>
      <c r="X39" s="169"/>
      <c r="Y39" s="168"/>
      <c r="Z39" s="224"/>
      <c r="AA39" s="168"/>
      <c r="AB39" s="167"/>
      <c r="AC39" s="224"/>
      <c r="AD39" s="169"/>
      <c r="AE39" s="285"/>
      <c r="AG39" s="10"/>
    </row>
    <row r="40" spans="1:33" s="9" customFormat="1" ht="12.75" customHeight="1">
      <c r="A40" s="14"/>
      <c r="B40" s="32"/>
      <c r="C40" s="8"/>
      <c r="D40" s="297"/>
      <c r="E40" s="38"/>
      <c r="F40" s="39"/>
      <c r="G40" s="39"/>
      <c r="H40" s="40"/>
      <c r="I40" s="40"/>
      <c r="J40" s="159"/>
      <c r="K40" s="168"/>
      <c r="L40" s="169"/>
      <c r="M40" s="168"/>
      <c r="N40" s="168"/>
      <c r="O40" s="168"/>
      <c r="P40" s="167"/>
      <c r="Q40" s="168"/>
      <c r="R40" s="169"/>
      <c r="S40" s="168"/>
      <c r="T40" s="168"/>
      <c r="U40" s="168"/>
      <c r="V40" s="167"/>
      <c r="W40" s="168"/>
      <c r="X40" s="169"/>
      <c r="Y40" s="168"/>
      <c r="Z40" s="168"/>
      <c r="AA40" s="168"/>
      <c r="AB40" s="167"/>
      <c r="AC40" s="168"/>
      <c r="AD40" s="169"/>
      <c r="AE40" s="285"/>
      <c r="AG40" s="10"/>
    </row>
    <row r="41" spans="1:33" s="9" customFormat="1" ht="12.75" customHeight="1">
      <c r="A41" s="14"/>
      <c r="B41" s="299"/>
      <c r="C41" s="300" t="s">
        <v>25</v>
      </c>
      <c r="D41" s="297"/>
      <c r="E41" s="38"/>
      <c r="F41" s="54" t="s">
        <v>107</v>
      </c>
      <c r="G41" s="39"/>
      <c r="H41" s="40"/>
      <c r="I41" s="40"/>
      <c r="J41" s="159"/>
      <c r="K41" s="168">
        <f>SUM(K34:K39)</f>
        <v>71235</v>
      </c>
      <c r="L41" s="169"/>
      <c r="M41" s="168"/>
      <c r="N41" s="168">
        <f>SUM(N34:N39)</f>
        <v>25556</v>
      </c>
      <c r="O41" s="168"/>
      <c r="P41" s="167"/>
      <c r="Q41" s="168">
        <f>SUM(Q33:Q39)</f>
        <v>0</v>
      </c>
      <c r="R41" s="169"/>
      <c r="S41" s="168"/>
      <c r="T41" s="168"/>
      <c r="U41" s="168"/>
      <c r="V41" s="167"/>
      <c r="W41" s="168">
        <f>SUM(W34:W39)</f>
        <v>1210</v>
      </c>
      <c r="X41" s="169"/>
      <c r="Y41" s="168"/>
      <c r="Z41" s="168">
        <f>SUM(Z34:Z39)</f>
        <v>-13045</v>
      </c>
      <c r="AA41" s="168"/>
      <c r="AB41" s="167"/>
      <c r="AC41" s="168">
        <f>SUM(AC34:AC39)</f>
        <v>84956</v>
      </c>
      <c r="AD41" s="169"/>
      <c r="AE41" s="285"/>
      <c r="AG41" s="30"/>
    </row>
    <row r="42" spans="1:33" s="9" customFormat="1" ht="12.75" customHeight="1">
      <c r="A42" s="14"/>
      <c r="B42" s="32"/>
      <c r="C42" s="8"/>
      <c r="D42" s="297"/>
      <c r="E42" s="45"/>
      <c r="F42" s="46"/>
      <c r="G42" s="46"/>
      <c r="H42" s="62"/>
      <c r="I42" s="62"/>
      <c r="J42" s="225"/>
      <c r="K42" s="224"/>
      <c r="L42" s="288"/>
      <c r="M42" s="224"/>
      <c r="N42" s="224"/>
      <c r="O42" s="224"/>
      <c r="P42" s="289"/>
      <c r="Q42" s="224"/>
      <c r="R42" s="288"/>
      <c r="S42" s="224"/>
      <c r="T42" s="224"/>
      <c r="U42" s="224"/>
      <c r="V42" s="289"/>
      <c r="W42" s="224"/>
      <c r="X42" s="288"/>
      <c r="Y42" s="224"/>
      <c r="Z42" s="224"/>
      <c r="AA42" s="224"/>
      <c r="AB42" s="289"/>
      <c r="AC42" s="224"/>
      <c r="AD42" s="288"/>
      <c r="AE42" s="285"/>
      <c r="AG42" s="10"/>
    </row>
    <row r="43" spans="1:33" s="9" customFormat="1" ht="12.75" customHeight="1">
      <c r="A43" s="14"/>
      <c r="B43" s="32"/>
      <c r="C43" s="8"/>
      <c r="D43" s="297"/>
      <c r="AE43" s="285"/>
      <c r="AG43" s="10"/>
    </row>
    <row r="44" spans="1:33" s="9" customFormat="1" ht="12.75" customHeight="1">
      <c r="A44" s="391" t="s">
        <v>122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15"/>
      <c r="AG44" s="10"/>
    </row>
    <row r="45" spans="1:33" s="9" customFormat="1" ht="12.75" customHeight="1">
      <c r="A45" s="391" t="s">
        <v>111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15"/>
      <c r="AF45" s="27"/>
      <c r="AG45" s="10"/>
    </row>
    <row r="46" spans="1:33" s="9" customFormat="1" ht="12.75" customHeight="1">
      <c r="A46" s="14"/>
      <c r="B46" s="32"/>
      <c r="C46" s="8"/>
      <c r="D46" s="297"/>
      <c r="AE46" s="15"/>
      <c r="AG46" s="10"/>
    </row>
    <row r="47" spans="1:33" s="9" customFormat="1" ht="12.75" customHeight="1">
      <c r="A47" s="14"/>
      <c r="B47" s="32"/>
      <c r="C47" s="8"/>
      <c r="D47" s="297"/>
      <c r="AE47" s="15"/>
      <c r="AG47" s="10"/>
    </row>
    <row r="48" spans="1:33" s="9" customFormat="1" ht="12.75" customHeight="1">
      <c r="A48" s="14"/>
      <c r="B48" s="32"/>
      <c r="C48" s="8"/>
      <c r="D48" s="297"/>
      <c r="AE48" s="15"/>
      <c r="AG48" s="10"/>
    </row>
    <row r="49" spans="1:33" s="9" customFormat="1" ht="12.75" customHeight="1">
      <c r="A49" s="14"/>
      <c r="B49" s="32"/>
      <c r="C49" s="8"/>
      <c r="D49" s="297"/>
      <c r="AE49" s="15"/>
      <c r="AG49" s="10"/>
    </row>
    <row r="50" spans="1:33" s="9" customFormat="1" ht="12.75" customHeight="1">
      <c r="A50" s="14"/>
      <c r="B50" s="32"/>
      <c r="C50" s="8"/>
      <c r="D50" s="297"/>
      <c r="AE50" s="15"/>
      <c r="AG50" s="10"/>
    </row>
    <row r="51" spans="1:33" s="9" customFormat="1" ht="12.75" customHeight="1">
      <c r="A51" s="14"/>
      <c r="B51" s="32"/>
      <c r="C51" s="8"/>
      <c r="D51" s="297"/>
      <c r="AE51" s="15"/>
      <c r="AG51" s="10"/>
    </row>
    <row r="52" spans="1:33" s="9" customFormat="1" ht="12.75" customHeight="1">
      <c r="A52" s="14"/>
      <c r="B52" s="299"/>
      <c r="C52" s="300" t="s">
        <v>20</v>
      </c>
      <c r="D52" s="297"/>
      <c r="AE52" s="15"/>
      <c r="AG52" s="10"/>
    </row>
    <row r="53" spans="1:33" s="9" customFormat="1" ht="12.75" customHeight="1">
      <c r="A53" s="14"/>
      <c r="B53" s="301"/>
      <c r="C53" s="302"/>
      <c r="D53" s="26"/>
      <c r="AE53" s="15"/>
      <c r="AF53" s="27"/>
      <c r="AG53" s="10"/>
    </row>
    <row r="54" spans="1:33" s="9" customFormat="1" ht="12.75" customHeight="1">
      <c r="A54" s="14"/>
      <c r="B54" s="16"/>
      <c r="C54" s="16"/>
      <c r="D54" s="1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G54" s="10"/>
    </row>
    <row r="55" s="9" customFormat="1" ht="12.75" customHeight="1">
      <c r="AG55" s="10"/>
    </row>
    <row r="56" s="9" customFormat="1" ht="12.75" customHeight="1">
      <c r="AG56" s="10"/>
    </row>
    <row r="57" spans="2:33" s="9" customFormat="1" ht="15">
      <c r="B57" s="12"/>
      <c r="C57" s="12"/>
      <c r="D57" s="13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G57" s="10"/>
    </row>
    <row r="58" spans="2:33" s="9" customFormat="1" ht="15">
      <c r="B58" s="14"/>
      <c r="E58" s="41"/>
      <c r="F58" s="6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303"/>
      <c r="AA58" s="41"/>
      <c r="AB58" s="41"/>
      <c r="AC58" s="41"/>
      <c r="AD58" s="41"/>
      <c r="AG58" s="10"/>
    </row>
    <row r="59" spans="5:33" s="9" customFormat="1" ht="15">
      <c r="E59" s="41"/>
      <c r="F59" s="43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G59" s="10"/>
    </row>
    <row r="60" spans="5:33" s="9" customFormat="1" ht="15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G60" s="10"/>
    </row>
    <row r="61" spans="5:33" s="9" customFormat="1" ht="15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G61" s="10"/>
    </row>
    <row r="62" spans="5:33" s="9" customFormat="1" ht="15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G62" s="10"/>
    </row>
    <row r="63" spans="5:33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G63" s="10"/>
    </row>
    <row r="64" spans="5:33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G64" s="10"/>
    </row>
    <row r="65" spans="5:33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="9" customFormat="1" ht="14.25">
      <c r="AG70" s="10"/>
    </row>
    <row r="71" s="9" customFormat="1" ht="14.25">
      <c r="AG71" s="10"/>
    </row>
    <row r="72" s="9" customFormat="1" ht="14.25">
      <c r="AG72" s="10"/>
    </row>
    <row r="73" s="9" customFormat="1" ht="14.25">
      <c r="AG73" s="10"/>
    </row>
    <row r="74" s="9" customFormat="1" ht="14.25">
      <c r="AG74" s="10"/>
    </row>
    <row r="75" s="9" customFormat="1" ht="14.25">
      <c r="AG75" s="10"/>
    </row>
    <row r="76" s="9" customFormat="1" ht="14.25">
      <c r="AG76" s="10"/>
    </row>
    <row r="77" s="9" customFormat="1" ht="14.25">
      <c r="AG77" s="10"/>
    </row>
  </sheetData>
  <sheetProtection/>
  <mergeCells count="11">
    <mergeCell ref="V9:AD9"/>
    <mergeCell ref="A4:AD4"/>
    <mergeCell ref="A44:AD44"/>
    <mergeCell ref="A45:AD45"/>
    <mergeCell ref="A6:AD6"/>
    <mergeCell ref="A1:AD1"/>
    <mergeCell ref="A2:AD2"/>
    <mergeCell ref="A5:AD5"/>
    <mergeCell ref="M13:X13"/>
    <mergeCell ref="J12:AD12"/>
    <mergeCell ref="J9:R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2010-08-26T04:02:47Z</cp:lastPrinted>
  <dcterms:created xsi:type="dcterms:W3CDTF">1999-11-02T06:48:10Z</dcterms:created>
  <dcterms:modified xsi:type="dcterms:W3CDTF">2010-08-26T04:03:26Z</dcterms:modified>
  <cp:category/>
  <cp:version/>
  <cp:contentType/>
  <cp:contentStatus/>
</cp:coreProperties>
</file>